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Brněnská\"/>
    </mc:Choice>
  </mc:AlternateContent>
  <bookViews>
    <workbookView xWindow="0" yWindow="0" windowWidth="0" windowHeight="0"/>
  </bookViews>
  <sheets>
    <sheet name="Rekapitulace stavby" sheetId="1" r:id="rId1"/>
    <sheet name="1 - Lokalita Brněnská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Lokalita Brněnská'!$C$87:$K$215</definedName>
    <definedName name="_xlnm.Print_Area" localSheetId="1">'1 - Lokalita Brněnská'!$C$4:$J$39,'1 - Lokalita Brněnská'!$C$45:$J$69,'1 - Lokalita Brněnská'!$C$75:$J$215</definedName>
    <definedName name="_xlnm.Print_Titles" localSheetId="1">'1 - Lokalita Brněnská'!$87:$87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2" r="J181"/>
  <c r="BK173"/>
  <c i="3" r="J114"/>
  <c i="2" r="BK95"/>
  <c r="BK122"/>
  <c r="BK161"/>
  <c i="3" r="BK88"/>
  <c i="2" r="BK184"/>
  <c i="1" r="AS54"/>
  <c i="3" r="BK107"/>
  <c i="2" r="BK179"/>
  <c r="J135"/>
  <c r="BK181"/>
  <c i="3" r="BK114"/>
  <c i="2" r="J205"/>
  <c i="3" r="BK94"/>
  <c i="2" r="J100"/>
  <c r="BK111"/>
  <c r="J155"/>
  <c r="J163"/>
  <c r="J166"/>
  <c r="BK212"/>
  <c r="BK164"/>
  <c r="J177"/>
  <c r="BK145"/>
  <c i="3" r="J103"/>
  <c i="2" r="J179"/>
  <c i="3" r="J111"/>
  <c i="2" r="BK195"/>
  <c r="J95"/>
  <c r="J147"/>
  <c r="BK116"/>
  <c r="BK214"/>
  <c i="3" r="J107"/>
  <c i="2" r="J186"/>
  <c i="3" r="J88"/>
  <c i="2" r="BK188"/>
  <c i="3" r="BK118"/>
  <c i="2" r="BK186"/>
  <c r="J93"/>
  <c r="J111"/>
  <c r="BK125"/>
  <c i="3" r="BK91"/>
  <c i="2" r="J195"/>
  <c i="3" r="BK122"/>
  <c i="2" r="J214"/>
  <c r="J91"/>
  <c r="J192"/>
  <c r="BK153"/>
  <c r="BK192"/>
  <c r="J120"/>
  <c r="BK203"/>
  <c r="BK155"/>
  <c i="3" r="BK124"/>
  <c i="2" r="BK91"/>
  <c r="BK163"/>
  <c r="BK201"/>
  <c r="J149"/>
  <c r="J184"/>
  <c r="J164"/>
  <c i="3" r="J97"/>
  <c i="2" r="BK102"/>
  <c r="BK166"/>
  <c i="3" r="J91"/>
  <c i="2" r="J175"/>
  <c i="3" r="J101"/>
  <c i="2" r="J208"/>
  <c r="BK143"/>
  <c r="J212"/>
  <c r="J173"/>
  <c r="J116"/>
  <c r="BK177"/>
  <c r="BK120"/>
  <c r="J201"/>
  <c r="J97"/>
  <c r="J129"/>
  <c i="3" r="BK99"/>
  <c i="2" r="BK158"/>
  <c r="BK138"/>
  <c r="BK129"/>
  <c r="BK175"/>
  <c i="3" r="BK97"/>
  <c i="2" r="J197"/>
  <c i="3" r="BK103"/>
  <c i="2" r="BK169"/>
  <c i="3" r="J99"/>
  <c i="2" r="BK197"/>
  <c r="BK106"/>
  <c r="J141"/>
  <c r="J132"/>
  <c r="BK167"/>
  <c r="J102"/>
  <c r="BK141"/>
  <c r="BK100"/>
  <c r="J145"/>
  <c r="J153"/>
  <c i="3" r="J94"/>
  <c i="2" r="J106"/>
  <c i="3" r="J118"/>
  <c i="2" r="J143"/>
  <c r="J122"/>
  <c r="BK93"/>
  <c r="BK149"/>
  <c i="3" r="J122"/>
  <c i="2" r="J203"/>
  <c i="3" r="BK111"/>
  <c i="2" r="J158"/>
  <c r="BK205"/>
  <c r="J167"/>
  <c r="J188"/>
  <c r="BK147"/>
  <c r="J161"/>
  <c r="J125"/>
  <c r="BK127"/>
  <c r="BK135"/>
  <c r="BK208"/>
  <c r="J127"/>
  <c i="3" r="J124"/>
  <c i="2" r="J138"/>
  <c r="J169"/>
  <c r="BK97"/>
  <c r="BK132"/>
  <c i="3" r="BK101"/>
  <c i="2" l="1" r="T90"/>
  <c r="R160"/>
  <c r="BK134"/>
  <c r="J134"/>
  <c r="J62"/>
  <c r="BK160"/>
  <c r="J160"/>
  <c r="J64"/>
  <c r="T194"/>
  <c r="R211"/>
  <c r="R210"/>
  <c i="3" r="BK87"/>
  <c r="J87"/>
  <c r="J61"/>
  <c i="2" r="BK90"/>
  <c r="J90"/>
  <c r="J61"/>
  <c r="T134"/>
  <c r="R140"/>
  <c r="P194"/>
  <c r="BK211"/>
  <c r="BK210"/>
  <c r="J210"/>
  <c r="J67"/>
  <c i="3" r="R87"/>
  <c i="2" r="R90"/>
  <c r="R89"/>
  <c r="R88"/>
  <c r="R134"/>
  <c r="T140"/>
  <c r="R194"/>
  <c r="P211"/>
  <c r="P210"/>
  <c i="3" r="T87"/>
  <c r="BK110"/>
  <c r="J110"/>
  <c r="J63"/>
  <c r="BK121"/>
  <c r="J121"/>
  <c r="J65"/>
  <c i="2" r="P90"/>
  <c r="T160"/>
  <c i="3" r="T110"/>
  <c r="P121"/>
  <c i="2" r="BK140"/>
  <c r="J140"/>
  <c r="J63"/>
  <c r="P140"/>
  <c r="BK194"/>
  <c r="J194"/>
  <c r="J65"/>
  <c r="T211"/>
  <c r="T210"/>
  <c i="3" r="P87"/>
  <c r="P86"/>
  <c r="P85"/>
  <c i="1" r="AU56"/>
  <c i="3" r="P110"/>
  <c r="R121"/>
  <c i="2" r="P134"/>
  <c r="P160"/>
  <c i="3" r="R110"/>
  <c r="T121"/>
  <c i="2" r="BK207"/>
  <c r="J207"/>
  <c r="J66"/>
  <c i="3" r="BK117"/>
  <c r="J117"/>
  <c r="J64"/>
  <c r="BK106"/>
  <c r="J106"/>
  <c r="J62"/>
  <c r="BE114"/>
  <c i="2" r="J211"/>
  <c r="J68"/>
  <c i="3" r="F55"/>
  <c r="BE88"/>
  <c r="BE91"/>
  <c r="BE94"/>
  <c r="BE124"/>
  <c i="2" r="BK89"/>
  <c r="J89"/>
  <c r="J60"/>
  <c i="3" r="E75"/>
  <c r="BE97"/>
  <c r="BE99"/>
  <c r="J52"/>
  <c r="BE101"/>
  <c r="BE111"/>
  <c r="BE107"/>
  <c r="BE118"/>
  <c r="BE122"/>
  <c r="BE103"/>
  <c i="2" r="BE100"/>
  <c r="BE102"/>
  <c r="BE120"/>
  <c r="E48"/>
  <c r="BE91"/>
  <c r="BE132"/>
  <c r="BE129"/>
  <c r="BE138"/>
  <c r="BE147"/>
  <c r="BE149"/>
  <c r="BE166"/>
  <c r="F55"/>
  <c r="BE155"/>
  <c r="BE158"/>
  <c r="BE93"/>
  <c r="BE95"/>
  <c r="BE122"/>
  <c r="BE141"/>
  <c r="BE143"/>
  <c r="BE153"/>
  <c r="BE161"/>
  <c r="BE173"/>
  <c r="BE177"/>
  <c r="BE201"/>
  <c r="BE205"/>
  <c r="BE208"/>
  <c r="J82"/>
  <c r="BE111"/>
  <c r="BE116"/>
  <c r="BE167"/>
  <c r="BE175"/>
  <c r="BE179"/>
  <c r="BE181"/>
  <c r="BE203"/>
  <c r="BE97"/>
  <c r="BE106"/>
  <c r="BE125"/>
  <c r="BE127"/>
  <c r="BE135"/>
  <c r="BE164"/>
  <c r="BE145"/>
  <c r="BE163"/>
  <c r="BE169"/>
  <c r="BE184"/>
  <c r="BE186"/>
  <c r="BE188"/>
  <c r="BE192"/>
  <c r="BE195"/>
  <c r="BE197"/>
  <c r="BE212"/>
  <c r="BE214"/>
  <c r="F37"/>
  <c i="1" r="BD55"/>
  <c i="3" r="F36"/>
  <c i="1" r="BC56"/>
  <c i="2" r="F36"/>
  <c i="1" r="BC55"/>
  <c i="2" r="F34"/>
  <c i="1" r="BA55"/>
  <c i="3" r="F34"/>
  <c i="1" r="BA56"/>
  <c i="2" r="F35"/>
  <c i="1" r="BB55"/>
  <c i="2" r="J34"/>
  <c i="1" r="AW55"/>
  <c i="3" r="F35"/>
  <c i="1" r="BB56"/>
  <c i="3" r="F37"/>
  <c i="1" r="BD56"/>
  <c i="3" r="J34"/>
  <c i="1" r="AW56"/>
  <c i="2" l="1" r="P89"/>
  <c r="P88"/>
  <c i="1" r="AU55"/>
  <c i="3" r="T86"/>
  <c r="T85"/>
  <c r="R86"/>
  <c r="R85"/>
  <c i="2" r="T89"/>
  <c r="T88"/>
  <c i="3" r="BK86"/>
  <c r="J86"/>
  <c r="J60"/>
  <c i="2" r="BK88"/>
  <c r="J88"/>
  <c r="J59"/>
  <c r="J33"/>
  <c i="1" r="AV55"/>
  <c r="AT55"/>
  <c r="AU54"/>
  <c r="BB54"/>
  <c r="W31"/>
  <c r="BC54"/>
  <c r="W32"/>
  <c r="BD54"/>
  <c r="W33"/>
  <c i="2" r="F33"/>
  <c i="1" r="AZ55"/>
  <c i="3" r="F33"/>
  <c i="1" r="AZ56"/>
  <c r="BA54"/>
  <c r="AW54"/>
  <c r="AK30"/>
  <c i="3" r="J33"/>
  <c i="1" r="AV56"/>
  <c r="AT56"/>
  <c i="3" l="1" r="BK85"/>
  <c r="J85"/>
  <c r="J30"/>
  <c i="1" r="AG56"/>
  <c r="AZ54"/>
  <c r="W29"/>
  <c r="W30"/>
  <c r="AX54"/>
  <c i="2" r="J30"/>
  <c i="1" r="AG55"/>
  <c r="AG54"/>
  <c r="AK26"/>
  <c r="AY54"/>
  <c i="3" l="1" r="J39"/>
  <c r="J59"/>
  <c i="2" r="J39"/>
  <c i="1" r="AN55"/>
  <c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<sst xmlns="http://schemas.openxmlformats.org/spreadsheetml/2006/main">
  <si>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</si>
  <si>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</si>
  <si>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</si>
  <si>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</si>
  <si>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</si>
  <si>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</si>
  <si>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</si>
  <si>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</si>
  <si>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</si>
  <si>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</si>
  <si>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</si>
  <si>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</si>
  <si>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</si>
  <si>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</si>
  <si>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</si>
  <si>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</si>
  <si>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</si>
  <si>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</si>
  <si>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</si>
  <si>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</si>
  <si>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</si>
  <si>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</si>
  <si>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</si>
  <si>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</si>
  <si>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</si>
  <si>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</si>
  <si>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</si>
  <si>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</si>
  <si>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</si>
  <si>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</si>
  <si>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</si>
  <si>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</si>
  <si>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</si>
  <si>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</si>
  <si>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</si>
  <si>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</si>
  <si>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</si>
  <si>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</si>
  <si>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</si>
  <si>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</si>
  <si>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</si>
  <si>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</si>
  <si>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</si>
  <si>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</si>
  <si>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</si>
  <si>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</si>
  <si>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</si>
  <si>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</si>
  <si>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</si>
  <si>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</si>
  <si>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</si>
  <si>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</si>
  <si>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</si>
  <si>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</si>
  <si>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</si>
  <si>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</si>
  <si>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</si>
  <si>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</si>
  <si>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</si>
  <si>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</si>
  <si>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</si>
  <si>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</si>
  <si>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</si>
  <si>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</si>
  <si>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</si>
  <si>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</si>
  <si>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</si>
  <si>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</si>
  <si>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</si>
  <si>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</si>
  <si>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</si>
  <si>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</si>
  <si>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</si>
  <si>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</si>
  <si>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</si>
  <si>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</si>
  <si>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</si>
  <si>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</si>
  <si>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</si>
  <si>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Lokalita Brněnská</t>
  </si>
  <si>
    <t>ING</t>
  </si>
  <si>
    <t>{b1ede43a-5cf7-4a86-a0e2-194348fcffa6}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</si>
  <si>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</si>
  <si>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</si>
  <si>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</si>
  <si>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</si>
  <si>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</si>
  <si>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</si>
  <si>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1 - Lokalita Brněnská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</si>
  <si>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</si>
  <si>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</si>
  <si>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</si>
  <si>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</si>
  <si>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</si>
  <si>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</si>
  <si>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</si>
  <si>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</si>
  <si>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</si>
  <si>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</si>
  <si>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</si>
  <si>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</si>
  <si>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</si>
  <si>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</si>
  <si>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</si>
  <si>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</si>
  <si>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</si>
  <si>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</si>
  <si>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</si>
  <si>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</si>
  <si>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</si>
  <si>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</si>
  <si>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</si>
  <si>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</si>
  <si>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</si>
  <si>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</si>
  <si>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</si>
  <si>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</si>
  <si>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</si>
  <si>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</si>
  <si>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</si>
  <si>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</si>
  <si>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</si>
  <si>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</si>
  <si>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4</t>
  </si>
  <si>
    <t>-1874345247</t>
  </si>
  <si>
    <t>Online PSC</t>
  </si>
  <si>
    <t>https://podminky.urs.cz/item/CS_URS_2024_02/113107122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</si>
  <si>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</si>
  <si>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</si>
  <si>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-231544262</t>
  </si>
  <si>
    <t>https://podminky.urs.cz/item/CS_URS_2024_02/113107342</t>
  </si>
  <si>
    <t>3</t>
  </si>
  <si>
    <t>113204111</t>
  </si>
  <si>
    <t>Vytrhání obrub s vybouráním lože, s přemístěním hmot na skládku na vzdálenost do 3 m nebo s naložením na dopravní prostředek záhonových</t>
  </si>
  <si>
    <t>m</t>
  </si>
  <si>
    <t>801721822</t>
  </si>
  <si>
    <t>https://podminky.urs.cz/item/CS_URS_2024_02/113204111</t>
  </si>
  <si>
    <t>122151101</t>
  </si>
  <si>
    <t>Odkopávky a prokopávky nezapažené strojně v hornině třídy těžitelnosti I skupiny 1 a 2 do 20 m3</t>
  </si>
  <si>
    <t>m3</t>
  </si>
  <si>
    <t>-845364773</t>
  </si>
  <si>
    <t>https://podminky.urs.cz/item/CS_URS_2024_02/122151101</t>
  </si>
  <si>
    <t>VV</t>
  </si>
  <si>
    <t>44,1*0,4</t>
  </si>
  <si>
    <t>5</t>
  </si>
  <si>
    <t>129001101</t>
  </si>
  <si>
    <t>Příplatek k cenám vykopávek za ztížení vykopávky v blízkosti podzemního vedení nebo výbušnin v horninách jakékoliv třídy</t>
  </si>
  <si>
    <t>-1840037810</t>
  </si>
  <si>
    <t>https://podminky.urs.cz/item/CS_URS_2024_02/129001101</t>
  </si>
  <si>
    <t>6</t>
  </si>
  <si>
    <t>131212531</t>
  </si>
  <si>
    <t>Hloubení jamek ručně objemu do 0,5 m3 s odhozením výkopku do 3 m nebo naložením na dopravní prostředek v hornině třídy těžitelnosti I skupiny 3 soudržných</t>
  </si>
  <si>
    <t>-1631319</t>
  </si>
  <si>
    <t>https://podminky.urs.cz/item/CS_URS_2024_02/131212531</t>
  </si>
  <si>
    <t>pro dopravní značku</t>
  </si>
  <si>
    <t>0,5*0,5*0,6</t>
  </si>
  <si>
    <t>7</t>
  </si>
  <si>
    <t>132212131</t>
  </si>
  <si>
    <t>Hloubení nezapažených rýh šířky do 800 mm ručně s urovnáním dna do předepsaného profilu a spádu v hornině třídy těžitelnosti I skupiny 3 soudržných</t>
  </si>
  <si>
    <t>1271922522</t>
  </si>
  <si>
    <t>https://podminky.urs.cz/item/CS_URS_2024_02/132212131</t>
  </si>
  <si>
    <t>pro palisády</t>
  </si>
  <si>
    <t>18,1*0,4*0,4</t>
  </si>
  <si>
    <t>2,9</t>
  </si>
  <si>
    <t>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</si>
  <si>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</si>
  <si>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</si>
  <si>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-1335967014</t>
  </si>
  <si>
    <t>https://podminky.urs.cz/item/CS_URS_2024_02/162651112</t>
  </si>
  <si>
    <t>"odkopávky" 17,64+0,15+2,9</t>
  </si>
  <si>
    <t>"zemina pro terénní úpravy" -(6,4*0,2)</t>
  </si>
  <si>
    <t>Součet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</si>
  <si>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</si>
  <si>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</si>
  <si>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</si>
  <si>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</si>
  <si>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1730612533</t>
  </si>
  <si>
    <t>https://podminky.urs.cz/item/CS_URS_2024_02/171201231</t>
  </si>
  <si>
    <t>19,41*1,8</t>
  </si>
  <si>
    <t>35</t>
  </si>
  <si>
    <t>10</t>
  </si>
  <si>
    <t>171251201</t>
  </si>
  <si>
    <t>Uložení sypaniny na skládky nebo meziskládky bez hutnění s upravením uložené sypaniny do předepsaného tvaru</t>
  </si>
  <si>
    <t>-1259689766</t>
  </si>
  <si>
    <t>https://podminky.urs.cz/item/CS_URS_2024_02/171251201</t>
  </si>
  <si>
    <t>11</t>
  </si>
  <si>
    <t>174111101</t>
  </si>
  <si>
    <t>Zásyp sypaninou z jakékoliv horniny ručně s uložením výkopku ve vrstvách se zhutněním jam, šachet, rýh nebo kolem objektů v těchto vykopávkách</t>
  </si>
  <si>
    <t>-1440536816</t>
  </si>
  <si>
    <t>https://podminky.urs.cz/item/CS_URS_2024_02/174111101</t>
  </si>
  <si>
    <t>6,4*0,2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</si>
  <si>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</si>
  <si>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</si>
  <si>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-2100631285</t>
  </si>
  <si>
    <t>https://podminky.urs.cz/item/CS_URS_2024_02/181111111</t>
  </si>
  <si>
    <t>13</t>
  </si>
  <si>
    <t>181311103</t>
  </si>
  <si>
    <t>Rozprostření a urovnání ornice v rovině nebo ve svahu sklonu do 1:5 ručně při souvislé ploše, tl. vrstvy do 200 mm</t>
  </si>
  <si>
    <t>1505384782</t>
  </si>
  <si>
    <t>https://podminky.urs.cz/item/CS_URS_2024_02/181311103</t>
  </si>
  <si>
    <t>14</t>
  </si>
  <si>
    <t>181411131</t>
  </si>
  <si>
    <t>Založení trávníku na půdě předem připravené plochy do 1000 m2 výsevem včetně utažení parkového v rovině nebo na svahu do 1:5</t>
  </si>
  <si>
    <t>-437334805</t>
  </si>
  <si>
    <t>https://podminky.urs.cz/item/CS_URS_2024_02/181411131</t>
  </si>
  <si>
    <t>16*0,4</t>
  </si>
  <si>
    <t>15</t>
  </si>
  <si>
    <t>M</t>
  </si>
  <si>
    <t>00572420</t>
  </si>
  <si>
    <t>osivo směs travní parková okrasná</t>
  </si>
  <si>
    <t>kg</t>
  </si>
  <si>
    <t>-622708677</t>
  </si>
  <si>
    <t>6,4*0,02 'Přepočtené koeficientem množství</t>
  </si>
  <si>
    <t>Svislé a kompletní konstrukce</t>
  </si>
  <si>
    <t>16</t>
  </si>
  <si>
    <t>339921132</t>
  </si>
  <si>
    <t>Osazování palisád betonových v řadě se zabetonováním výšky palisády přes 500 do 1000 mm</t>
  </si>
  <si>
    <t>-1574352175</t>
  </si>
  <si>
    <t>https://podminky.urs.cz/item/CS_URS_2024_02/339921132</t>
  </si>
  <si>
    <t>4+10,5+3,6</t>
  </si>
  <si>
    <t>17</t>
  </si>
  <si>
    <t>59229011</t>
  </si>
  <si>
    <t>palisáda hranatá betonová 180x120mm v 600mm přírodní</t>
  </si>
  <si>
    <t>kus</t>
  </si>
  <si>
    <t>-582356210</t>
  </si>
  <si>
    <t>17,6727909011374*5,715 'Přepočtené koeficientem množství</t>
  </si>
  <si>
    <t>Komunikace pozemní</t>
  </si>
  <si>
    <t>18</t>
  </si>
  <si>
    <t>564871011</t>
  </si>
  <si>
    <t>Podklad ze štěrkodrti ŠD s rozprostřením a zhutněním plochy jednotlivě do 100 m2, po zhutnění tl. 250 mm</t>
  </si>
  <si>
    <t>-651887913</t>
  </si>
  <si>
    <t>https://podminky.urs.cz/item/CS_URS_2024_02/564871011</t>
  </si>
  <si>
    <t>19</t>
  </si>
  <si>
    <t>564962111</t>
  </si>
  <si>
    <t>Podklad z mechanicky zpevněného kameniva MZK (minerální beton) s rozprostřením a s hutněním, po zhutnění tl. 200 mm</t>
  </si>
  <si>
    <t>-1018387066</t>
  </si>
  <si>
    <t>https://podminky.urs.cz/item/CS_URS_2024_02/564962111</t>
  </si>
  <si>
    <t>20</t>
  </si>
  <si>
    <t>573191111</t>
  </si>
  <si>
    <t>Postřik infiltrační kationaktivní emulzí v množství 1,00 kg/m2</t>
  </si>
  <si>
    <t>769113778</t>
  </si>
  <si>
    <t>https://podminky.urs.cz/item/CS_URS_2024_02/573191111</t>
  </si>
  <si>
    <t>573231108</t>
  </si>
  <si>
    <t>Postřik spojovací PS bez posypu kamenivem ze silniční emulze, v množství 0,50 kg/m2</t>
  </si>
  <si>
    <t>1801857428</t>
  </si>
  <si>
    <t>https://podminky.urs.cz/item/CS_URS_2024_02/573231108</t>
  </si>
  <si>
    <t>22</t>
  </si>
  <si>
    <t>577134211</t>
  </si>
  <si>
    <t>Asfaltový beton vrstva obrusná ACO 11 (ABS) s rozprostřením a se zhutněním z nemodifikovaného asfaltu v pruhu šířky do 3 m tř. II, po zhutnění tl. 40 mm</t>
  </si>
  <si>
    <t>1910337647</t>
  </si>
  <si>
    <t>https://podminky.urs.cz/item/CS_URS_2024_02/577134211</t>
  </si>
  <si>
    <t>14,2*0,3</t>
  </si>
  <si>
    <t>4,3</t>
  </si>
  <si>
    <t>23</t>
  </si>
  <si>
    <t>565145101</t>
  </si>
  <si>
    <t>Asfaltový beton vrstva podkladní ACP 16 (obalované kamenivo střednězrnné - OKS) s rozprostřením a zhutněním v pruhu šířky do 1,5 m, po zhutnění tl. 60 mm</t>
  </si>
  <si>
    <t>807112015</t>
  </si>
  <si>
    <t>https://podminky.urs.cz/item/CS_URS_2024_02/565145101</t>
  </si>
  <si>
    <t>24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</si>
  <si>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</si>
  <si>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</si>
  <si>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1174417305</t>
  </si>
  <si>
    <t>https://podminky.urs.cz/item/CS_URS_2024_02/596211110</t>
  </si>
  <si>
    <t>"odměřeno graficky" 42,6</t>
  </si>
  <si>
    <t>25</t>
  </si>
  <si>
    <t>59245018</t>
  </si>
  <si>
    <t>dlažba skladebná betonová 200x100mm tl 60mm přírodní</t>
  </si>
  <si>
    <t>587729304</t>
  </si>
  <si>
    <t>42,6*1,03 'Přepočtené koeficientem množství</t>
  </si>
  <si>
    <t>Ostatní konstrukce a práce, bourání</t>
  </si>
  <si>
    <t>26</t>
  </si>
  <si>
    <t>912113111</t>
  </si>
  <si>
    <t>Montáž parkovacího dorazu šířky do 800 mm</t>
  </si>
  <si>
    <t>-369457128</t>
  </si>
  <si>
    <t>https://podminky.urs.cz/item/CS_URS_2024_02/912113111</t>
  </si>
  <si>
    <t>27</t>
  </si>
  <si>
    <t>56288006</t>
  </si>
  <si>
    <t>práh dorazový parkovací z gumy 770mm</t>
  </si>
  <si>
    <t>-111714660</t>
  </si>
  <si>
    <t>28</t>
  </si>
  <si>
    <t>912113112</t>
  </si>
  <si>
    <t>Montáž parkovacího dorazu šířky přes 800 do 1200 mm</t>
  </si>
  <si>
    <t>939064716</t>
  </si>
  <si>
    <t>https://podminky.urs.cz/item/CS_URS_2024_02/912113112</t>
  </si>
  <si>
    <t>29</t>
  </si>
  <si>
    <t>56288007</t>
  </si>
  <si>
    <t>práh dorazový parkovací z gumy 1200mm</t>
  </si>
  <si>
    <t>-41358398</t>
  </si>
  <si>
    <t>30</t>
  </si>
  <si>
    <t>914511111</t>
  </si>
  <si>
    <t>Montáž sloupku dopravních značek délky do 3,5 m do betonového základu</t>
  </si>
  <si>
    <t>-1629024579</t>
  </si>
  <si>
    <t>https://podminky.urs.cz/item/CS_URS_2024_02/914511111</t>
  </si>
  <si>
    <t>31</t>
  </si>
  <si>
    <t>915211115</t>
  </si>
  <si>
    <t>Vodorovné dopravní značení stříkaným plastem dělící čára šířky 125 mm souvislá žlutá základní</t>
  </si>
  <si>
    <t>1647428806</t>
  </si>
  <si>
    <t>https://podminky.urs.cz/item/CS_URS_2024_02/915211115</t>
  </si>
  <si>
    <t>V12c</t>
  </si>
  <si>
    <t>32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</si>
  <si>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</si>
  <si>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</si>
  <si>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111379043</t>
  </si>
  <si>
    <t>https://podminky.urs.cz/item/CS_URS_2024_02/916131213</t>
  </si>
  <si>
    <t>33</t>
  </si>
  <si>
    <t>59217029</t>
  </si>
  <si>
    <t>obrubník silniční betonový nájezdový 1000x150x150mm</t>
  </si>
  <si>
    <t>1105375344</t>
  </si>
  <si>
    <t>9,5*1,02 'Přepočtené koeficientem množství</t>
  </si>
  <si>
    <t>34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</si>
  <si>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</si>
  <si>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</si>
  <si>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1423092387</t>
  </si>
  <si>
    <t>https://podminky.urs.cz/item/CS_URS_2024_02/916231213</t>
  </si>
  <si>
    <t>59217024</t>
  </si>
  <si>
    <t>obrubník betonový chodníkový 500x100x250mm</t>
  </si>
  <si>
    <t>-1138255338</t>
  </si>
  <si>
    <t>1*1,02 'Přepočtené koeficientem množství</t>
  </si>
  <si>
    <t>36</t>
  </si>
  <si>
    <t>919125111</t>
  </si>
  <si>
    <t>Těsnění svislé spáry mezi živičným krytem a ostatními prvky asfaltovou páskou samolepicí šířky 35 mm tl. 8 mm</t>
  </si>
  <si>
    <t>-788692531</t>
  </si>
  <si>
    <t>https://podminky.urs.cz/item/CS_URS_2024_02/919125111</t>
  </si>
  <si>
    <t>P</t>
  </si>
  <si>
    <t>Poznámka k položce:_x000d_
Cena je určena pro napojení obrubníků, odvodňovacích žlabů, roštů apod. na živičný povrch, pro napojení nového živičného povrchu na stávající, apod._x000d_
_x000d_
V ceně jsou započteny i náklady na vyčištění trhlin.</t>
  </si>
  <si>
    <t>37</t>
  </si>
  <si>
    <t>919731122</t>
  </si>
  <si>
    <t>Zarovnání styčné plochy podkladu nebo krytu podél vybourané části komunikace nebo zpevněné plochy živičné tl. přes 50 do 100 mm</t>
  </si>
  <si>
    <t>-35300999</t>
  </si>
  <si>
    <t>https://podminky.urs.cz/item/CS_URS_2024_02/919731122</t>
  </si>
  <si>
    <t>38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</si>
  <si>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</si>
  <si>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</si>
  <si>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446297071</t>
  </si>
  <si>
    <t>https://podminky.urs.cz/item/CS_URS_2024_02/919732211</t>
  </si>
  <si>
    <t>39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</si>
  <si>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</si>
  <si>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</si>
  <si>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1969491596</t>
  </si>
  <si>
    <t>https://podminky.urs.cz/item/CS_URS_2024_02/938909331</t>
  </si>
  <si>
    <t>plocha vodorovného značení</t>
  </si>
  <si>
    <t>10*0,5</t>
  </si>
  <si>
    <t>40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</si>
  <si>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</si>
  <si>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</si>
  <si>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992589152</t>
  </si>
  <si>
    <t>https://podminky.urs.cz/item/CS_URS_2024_02/966006132</t>
  </si>
  <si>
    <t>997</t>
  </si>
  <si>
    <t>Přesun sutě</t>
  </si>
  <si>
    <t>41</t>
  </si>
  <si>
    <t>997221571</t>
  </si>
  <si>
    <t>Vodorovná doprava vybouraných hmot bez naložení, ale se složením a s hrubým urovnáním na vzdálenost do 1 km</t>
  </si>
  <si>
    <t>-1391124004</t>
  </si>
  <si>
    <t>https://podminky.urs.cz/item/CS_URS_2024_02/997221571</t>
  </si>
  <si>
    <t>42</t>
  </si>
  <si>
    <t>997221579</t>
  </si>
  <si>
    <t>Příplatek ZKD 1 km u vodorovné dopravy vybouraných hmot</t>
  </si>
  <si>
    <t>1427200579</t>
  </si>
  <si>
    <t>https://podminky.urs.cz/item/CS_URS_2024_02/997221579</t>
  </si>
  <si>
    <t>odvoz na skládku do 5-ti km</t>
  </si>
  <si>
    <t>8,936*4</t>
  </si>
  <si>
    <t>43</t>
  </si>
  <si>
    <t>997221861</t>
  </si>
  <si>
    <t>Poplatek za uložení stavebního odpadu na recyklační skládce (skládkovné) z prostého betonu zatříděného do Katalogu odpadů pod kódem 17 01 01</t>
  </si>
  <si>
    <t>-854577785</t>
  </si>
  <si>
    <t>https://podminky.urs.cz/item/CS_URS_2024_02/997221861</t>
  </si>
  <si>
    <t>44</t>
  </si>
  <si>
    <t>997221873</t>
  </si>
  <si>
    <t>1911006978</t>
  </si>
  <si>
    <t>https://podminky.urs.cz/item/CS_URS_2024_02/997221873</t>
  </si>
  <si>
    <t>45</t>
  </si>
  <si>
    <t>997221875</t>
  </si>
  <si>
    <t>Poplatek za uložení stavebního odpadu na recyklační skládce (skládkovné) asfaltového bez obsahu dehtu zatříděného do Katalogu odpadů pod kódem 17 03 02</t>
  </si>
  <si>
    <t>-1718009776</t>
  </si>
  <si>
    <t>https://podminky.urs.cz/item/CS_URS_2024_02/997221875</t>
  </si>
  <si>
    <t>998</t>
  </si>
  <si>
    <t>Přesun hmot</t>
  </si>
  <si>
    <t>46</t>
  </si>
  <si>
    <t>998223011</t>
  </si>
  <si>
    <t>Přesun hmot pro pozemní komunikace s krytem dlážděným dopravní vzdálenost do 200 m jakékoliv délky objektu</t>
  </si>
  <si>
    <t>-2100355106</t>
  </si>
  <si>
    <t>https://podminky.urs.cz/item/CS_URS_2024_02/998223011</t>
  </si>
  <si>
    <t>Práce a dodávky M</t>
  </si>
  <si>
    <t>22-M</t>
  </si>
  <si>
    <t>Montáže technologických zařízení pro dopravní stavby</t>
  </si>
  <si>
    <t>47</t>
  </si>
  <si>
    <t>220182002</t>
  </si>
  <si>
    <t>Zatažení kabelů do chráničky 110 mm ochranné z HDPE</t>
  </si>
  <si>
    <t>64</t>
  </si>
  <si>
    <t>-2066536048</t>
  </si>
  <si>
    <t>https://podminky.urs.cz/item/CS_URS_2024_02/220182002</t>
  </si>
  <si>
    <t>48</t>
  </si>
  <si>
    <t>34571098</t>
  </si>
  <si>
    <t>trubka elektroinstalační dělená (chránička) D 100/110mm, HDPE</t>
  </si>
  <si>
    <t>128</t>
  </si>
  <si>
    <t>1708557965</t>
  </si>
  <si>
    <t>30,2*1,05 'Přepočtené koeficientem množství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</si>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</sst>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122" TargetMode="External" /><Relationship Id="rId2" Type="http://schemas.openxmlformats.org/officeDocument/2006/relationships/hyperlink" Target="https://podminky.urs.cz/item/CS_URS_2024_02/113107342" TargetMode="External" /><Relationship Id="rId3" Type="http://schemas.openxmlformats.org/officeDocument/2006/relationships/hyperlink" Target="https://podminky.urs.cz/item/CS_URS_2024_02/113204111" TargetMode="External" /><Relationship Id="rId4" Type="http://schemas.openxmlformats.org/officeDocument/2006/relationships/hyperlink" Target="https://podminky.urs.cz/item/CS_URS_2024_02/122151101" TargetMode="External" /><Relationship Id="rId5" Type="http://schemas.openxmlformats.org/officeDocument/2006/relationships/hyperlink" Target="https://podminky.urs.cz/item/CS_URS_2024_02/129001101" TargetMode="External" /><Relationship Id="rId6" Type="http://schemas.openxmlformats.org/officeDocument/2006/relationships/hyperlink" Target="https://podminky.urs.cz/item/CS_URS_2024_02/131212531" TargetMode="External" /><Relationship Id="rId7" Type="http://schemas.openxmlformats.org/officeDocument/2006/relationships/hyperlink" Target="https://podminky.urs.cz/item/CS_URS_2024_02/132212131" TargetMode="External" /><Relationship Id="rId8" Type="http://schemas.openxmlformats.org/officeDocument/2006/relationships/hyperlink" Target="https://podminky.urs.cz/item/CS_URS_2024_02/162651112" TargetMode="External" /><Relationship Id="rId9" Type="http://schemas.openxmlformats.org/officeDocument/2006/relationships/hyperlink" Target="https://podminky.urs.cz/item/CS_URS_2024_02/17120123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4111101" TargetMode="External" /><Relationship Id="rId12" Type="http://schemas.openxmlformats.org/officeDocument/2006/relationships/hyperlink" Target="https://podminky.urs.cz/item/CS_URS_2024_02/181111111" TargetMode="External" /><Relationship Id="rId13" Type="http://schemas.openxmlformats.org/officeDocument/2006/relationships/hyperlink" Target="https://podminky.urs.cz/item/CS_URS_2024_02/1813111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339921132" TargetMode="External" /><Relationship Id="rId16" Type="http://schemas.openxmlformats.org/officeDocument/2006/relationships/hyperlink" Target="https://podminky.urs.cz/item/CS_URS_2024_02/564871011" TargetMode="External" /><Relationship Id="rId17" Type="http://schemas.openxmlformats.org/officeDocument/2006/relationships/hyperlink" Target="https://podminky.urs.cz/item/CS_URS_2024_02/564962111" TargetMode="External" /><Relationship Id="rId18" Type="http://schemas.openxmlformats.org/officeDocument/2006/relationships/hyperlink" Target="https://podminky.urs.cz/item/CS_URS_2024_02/573191111" TargetMode="External" /><Relationship Id="rId19" Type="http://schemas.openxmlformats.org/officeDocument/2006/relationships/hyperlink" Target="https://podminky.urs.cz/item/CS_URS_2024_02/573231108" TargetMode="External" /><Relationship Id="rId20" Type="http://schemas.openxmlformats.org/officeDocument/2006/relationships/hyperlink" Target="https://podminky.urs.cz/item/CS_URS_2024_02/577134211" TargetMode="External" /><Relationship Id="rId21" Type="http://schemas.openxmlformats.org/officeDocument/2006/relationships/hyperlink" Target="https://podminky.urs.cz/item/CS_URS_2024_02/565145101" TargetMode="External" /><Relationship Id="rId22" Type="http://schemas.openxmlformats.org/officeDocument/2006/relationships/hyperlink" Target="https://podminky.urs.cz/item/CS_URS_2024_02/596211110" TargetMode="External" /><Relationship Id="rId23" Type="http://schemas.openxmlformats.org/officeDocument/2006/relationships/hyperlink" Target="https://podminky.urs.cz/item/CS_URS_2024_02/912113111" TargetMode="External" /><Relationship Id="rId24" Type="http://schemas.openxmlformats.org/officeDocument/2006/relationships/hyperlink" Target="https://podminky.urs.cz/item/CS_URS_2024_02/912113112" TargetMode="External" /><Relationship Id="rId25" Type="http://schemas.openxmlformats.org/officeDocument/2006/relationships/hyperlink" Target="https://podminky.urs.cz/item/CS_URS_2024_02/914511111" TargetMode="External" /><Relationship Id="rId26" Type="http://schemas.openxmlformats.org/officeDocument/2006/relationships/hyperlink" Target="https://podminky.urs.cz/item/CS_URS_2024_02/915211115" TargetMode="External" /><Relationship Id="rId27" Type="http://schemas.openxmlformats.org/officeDocument/2006/relationships/hyperlink" Target="https://podminky.urs.cz/item/CS_URS_2024_02/916131213" TargetMode="External" /><Relationship Id="rId28" Type="http://schemas.openxmlformats.org/officeDocument/2006/relationships/hyperlink" Target="https://podminky.urs.cz/item/CS_URS_2024_02/916231213" TargetMode="External" /><Relationship Id="rId29" Type="http://schemas.openxmlformats.org/officeDocument/2006/relationships/hyperlink" Target="https://podminky.urs.cz/item/CS_URS_2024_02/919125111" TargetMode="External" /><Relationship Id="rId30" Type="http://schemas.openxmlformats.org/officeDocument/2006/relationships/hyperlink" Target="https://podminky.urs.cz/item/CS_URS_2024_02/919731122" TargetMode="External" /><Relationship Id="rId31" Type="http://schemas.openxmlformats.org/officeDocument/2006/relationships/hyperlink" Target="https://podminky.urs.cz/item/CS_URS_2024_02/919732211" TargetMode="External" /><Relationship Id="rId32" Type="http://schemas.openxmlformats.org/officeDocument/2006/relationships/hyperlink" Target="https://podminky.urs.cz/item/CS_URS_2024_02/938909331" TargetMode="External" /><Relationship Id="rId33" Type="http://schemas.openxmlformats.org/officeDocument/2006/relationships/hyperlink" Target="https://podminky.urs.cz/item/CS_URS_2024_02/966006132" TargetMode="External" /><Relationship Id="rId34" Type="http://schemas.openxmlformats.org/officeDocument/2006/relationships/hyperlink" Target="https://podminky.urs.cz/item/CS_URS_2024_02/997221571" TargetMode="External" /><Relationship Id="rId35" Type="http://schemas.openxmlformats.org/officeDocument/2006/relationships/hyperlink" Target="https://podminky.urs.cz/item/CS_URS_2024_02/997221579" TargetMode="External" /><Relationship Id="rId36" Type="http://schemas.openxmlformats.org/officeDocument/2006/relationships/hyperlink" Target="https://podminky.urs.cz/item/CS_URS_2024_02/997221861" TargetMode="External" /><Relationship Id="rId37" Type="http://schemas.openxmlformats.org/officeDocument/2006/relationships/hyperlink" Target="https://podminky.urs.cz/item/CS_URS_2024_02/997221873" TargetMode="External" /><Relationship Id="rId38" Type="http://schemas.openxmlformats.org/officeDocument/2006/relationships/hyperlink" Target="https://podminky.urs.cz/item/CS_URS_2024_02/997221875" TargetMode="External" /><Relationship Id="rId39" Type="http://schemas.openxmlformats.org/officeDocument/2006/relationships/hyperlink" Target="https://podminky.urs.cz/item/CS_URS_2024_02/998223011" TargetMode="External" /><Relationship Id="rId40" Type="http://schemas.openxmlformats.org/officeDocument/2006/relationships/hyperlink" Target="https://podminky.urs.cz/item/CS_URS_2024_02/220182002" TargetMode="External" /><Relationship Id="rId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'1 - Lokalita Brněnská'!J30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'1 - Lokalita Brněnská'!P88</f>
        <v>0</v>
      </c>
      <c r="AV55" s="122">
        <f>'1 - Lokalita Brněnská'!J33</f>
        <v>0</v>
      </c>
      <c r="AW55" s="122">
        <f>'1 - Lokalita Brněnská'!J34</f>
        <v>0</v>
      </c>
      <c r="AX55" s="122">
        <f>'1 - Lokalita Brněnská'!J35</f>
        <v>0</v>
      </c>
      <c r="AY55" s="122">
        <f>'1 - Lokalita Brněnská'!J36</f>
        <v>0</v>
      </c>
      <c r="AZ55" s="122">
        <f>'1 - Lokalita Brněnská'!F33</f>
        <v>0</v>
      </c>
      <c r="BA55" s="122">
        <f>'1 - Lokalita Brněnská'!F34</f>
        <v>0</v>
      </c>
      <c r="BB55" s="122">
        <f>'1 - Lokalita Brněnská'!F35</f>
        <v>0</v>
      </c>
      <c r="BC55" s="122">
        <f>'1 - Lokalita Brněnská'!F36</f>
        <v>0</v>
      </c>
      <c r="BD55" s="124">
        <f>'1 - Lokalita Brněnská'!F37</f>
        <v>0</v>
      </c>
      <c r="BE55" s="7"/>
      <c r="BT55" s="125" t="s">
        <v>78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78</v>
      </c>
      <c r="BV56" s="125" t="s">
        <v>75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uZ0L8I2shYCMls8VKyo0pAmnK2K70A5ZR9ufWbQOtlWIiYbNATVeKaXHlBiGne5X/V1bZlTZe28JweBWDSawNw==" hashValue="EZp1z4msrbiMuc0TdewABYP0NxCUWdhKlaVztl1wlaV8oWhuUOcA7hFv7v/r3sVtiNcNb4VaYYJHwgYqzo6dK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Lokalita Brněnská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ROUND((SUM(BE88:BE215)),  2)</f>
        <v>0</v>
      </c>
      <c r="G33" s="40"/>
      <c r="H33" s="40"/>
      <c r="I33" s="150">
        <v>0.20999999999999999</v>
      </c>
      <c r="J33" s="149">
        <f>ROUND(((SUM(BE88:BE215))*I33),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ROUND((SUM(BF88:BF215)),  2)</f>
        <v>0</v>
      </c>
      <c r="G34" s="40"/>
      <c r="H34" s="40"/>
      <c r="I34" s="150">
        <v>0.12</v>
      </c>
      <c r="J34" s="149">
        <f>ROUND(((SUM(BF88:BF215))*I34),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ROUND((SUM(BG88:BG215)),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ROUND((SUM(BH88:BH215)),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ROUND((SUM(BI88:BI215)),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1 - Lokalita Brněnská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J134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J140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J160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J194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99</v>
      </c>
      <c r="E66" s="176"/>
      <c r="F66" s="176"/>
      <c r="G66" s="176"/>
      <c r="H66" s="176"/>
      <c r="I66" s="176"/>
      <c r="J66" s="177">
        <f>J207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100</v>
      </c>
      <c r="E67" s="170"/>
      <c r="F67" s="170"/>
      <c r="G67" s="170"/>
      <c r="H67" s="170"/>
      <c r="I67" s="170"/>
      <c r="J67" s="171">
        <f>J210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J211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Zhotovení zpevněných stanovišť kontejnerů na odpad - XI. Etapa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1 - Lokalita Brněnská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Jihlava</v>
      </c>
      <c r="G82" s="42"/>
      <c r="H82" s="42"/>
      <c r="I82" s="34" t="s">
        <v>23</v>
      </c>
      <c r="J82" s="74" t="str">
        <f>IF(J12="","",J12)</f>
        <v>30. 7. 2024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E15</f>
        <v>Statutární město Jihlava</v>
      </c>
      <c r="G84" s="42"/>
      <c r="H84" s="42"/>
      <c r="I84" s="34" t="s">
        <v>32</v>
      </c>
      <c r="J84" s="38" t="str">
        <f>E21</f>
        <v>Agroprojekt Jihlava, spol.s.r.o.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Agroprojekt Jihlava, spol.s.r.o.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103</v>
      </c>
      <c r="D87" s="182" t="s">
        <v>58</v>
      </c>
      <c r="E87" s="182" t="s">
        <v>54</v>
      </c>
      <c r="F87" s="182" t="s">
        <v>55</v>
      </c>
      <c r="G87" s="182" t="s">
        <v>104</v>
      </c>
      <c r="H87" s="182" t="s">
        <v>105</v>
      </c>
      <c r="I87" s="182" t="s">
        <v>106</v>
      </c>
      <c r="J87" s="183" t="s">
        <v>91</v>
      </c>
      <c r="K87" s="184" t="s">
        <v>107</v>
      </c>
      <c r="L87" s="185"/>
      <c r="M87" s="94" t="s">
        <v>19</v>
      </c>
      <c r="N87" s="95" t="s">
        <v>43</v>
      </c>
      <c r="O87" s="95" t="s">
        <v>108</v>
      </c>
      <c r="P87" s="95" t="s">
        <v>109</v>
      </c>
      <c r="Q87" s="95" t="s">
        <v>110</v>
      </c>
      <c r="R87" s="95" t="s">
        <v>111</v>
      </c>
      <c r="S87" s="95" t="s">
        <v>112</v>
      </c>
      <c r="T87" s="96" t="s">
        <v>113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114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P89+P210</f>
        <v>0</v>
      </c>
      <c r="Q88" s="98"/>
      <c r="R88" s="188">
        <f>R89+R210</f>
        <v>43.5375838</v>
      </c>
      <c r="S88" s="98"/>
      <c r="T88" s="189">
        <f>T89+T210</f>
        <v>8.9359999999999999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92</v>
      </c>
      <c r="BK88" s="190">
        <f>BK89+BK210</f>
        <v>0</v>
      </c>
    </row>
    <row r="89" s="12" customFormat="1" ht="25.92" customHeight="1">
      <c r="A89" s="12"/>
      <c r="B89" s="191"/>
      <c r="C89" s="192"/>
      <c r="D89" s="193" t="s">
        <v>72</v>
      </c>
      <c r="E89" s="194" t="s">
        <v>115</v>
      </c>
      <c r="F89" s="194" t="s">
        <v>116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P90+P134+P140+P160+P194+P207</f>
        <v>0</v>
      </c>
      <c r="Q89" s="199"/>
      <c r="R89" s="200">
        <f>R90+R134+R140+R160+R194+R207</f>
        <v>43.51285</v>
      </c>
      <c r="S89" s="199"/>
      <c r="T89" s="201">
        <f>T90+T134+T140+T160+T194+T207</f>
        <v>8.9359999999999999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78</v>
      </c>
      <c r="AT89" s="203" t="s">
        <v>72</v>
      </c>
      <c r="AU89" s="203" t="s">
        <v>73</v>
      </c>
      <c r="AY89" s="202" t="s">
        <v>117</v>
      </c>
      <c r="BK89" s="204">
        <f>BK90+BK134+BK140+BK160+BK194+BK207</f>
        <v>0</v>
      </c>
    </row>
    <row r="90" s="12" customFormat="1" ht="22.8" customHeight="1">
      <c r="A90" s="12"/>
      <c r="B90" s="191"/>
      <c r="C90" s="192"/>
      <c r="D90" s="193" t="s">
        <v>72</v>
      </c>
      <c r="E90" s="205" t="s">
        <v>78</v>
      </c>
      <c r="F90" s="205" t="s">
        <v>118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SUM(P91:P133)</f>
        <v>0</v>
      </c>
      <c r="Q90" s="199"/>
      <c r="R90" s="200">
        <f>SUM(R91:R133)</f>
        <v>0.00012799999999999999</v>
      </c>
      <c r="S90" s="199"/>
      <c r="T90" s="201">
        <f>SUM(T91:T133)</f>
        <v>8.8539999999999992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78</v>
      </c>
      <c r="AT90" s="203" t="s">
        <v>72</v>
      </c>
      <c r="AU90" s="203" t="s">
        <v>78</v>
      </c>
      <c r="AY90" s="202" t="s">
        <v>117</v>
      </c>
      <c r="BK90" s="204">
        <f>SUM(BK91:BK133)</f>
        <v>0</v>
      </c>
    </row>
    <row r="91" s="2" customFormat="1" ht="55.5" customHeight="1">
      <c r="A91" s="40"/>
      <c r="B91" s="41"/>
      <c r="C91" s="207" t="s">
        <v>78</v>
      </c>
      <c r="D91" s="207" t="s">
        <v>119</v>
      </c>
      <c r="E91" s="208" t="s">
        <v>120</v>
      </c>
      <c r="F91" s="209" t="s">
        <v>121</v>
      </c>
      <c r="G91" s="210" t="s">
        <v>122</v>
      </c>
      <c r="H91" s="211">
        <v>17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0.28999999999999998</v>
      </c>
      <c r="T91" s="218">
        <f>S91*H91</f>
        <v>4.9299999999999997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123</v>
      </c>
      <c r="AT91" s="219" t="s">
        <v>119</v>
      </c>
      <c r="AU91" s="219" t="s">
        <v>82</v>
      </c>
      <c r="AY91" s="19" t="s">
        <v>117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123</v>
      </c>
      <c r="BM91" s="219" t="s">
        <v>124</v>
      </c>
    </row>
    <row r="92" s="2" customFormat="1">
      <c r="A92" s="40"/>
      <c r="B92" s="41"/>
      <c r="C92" s="42"/>
      <c r="D92" s="221" t="s">
        <v>125</v>
      </c>
      <c r="E92" s="42"/>
      <c r="F92" s="222" t="s">
        <v>126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82</v>
      </c>
    </row>
    <row r="93" s="2" customFormat="1" ht="55.5" customHeight="1">
      <c r="A93" s="40"/>
      <c r="B93" s="41"/>
      <c r="C93" s="207" t="s">
        <v>82</v>
      </c>
      <c r="D93" s="207" t="s">
        <v>119</v>
      </c>
      <c r="E93" s="208" t="s">
        <v>127</v>
      </c>
      <c r="F93" s="209" t="s">
        <v>128</v>
      </c>
      <c r="G93" s="210" t="s">
        <v>122</v>
      </c>
      <c r="H93" s="211">
        <v>17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44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0.22</v>
      </c>
      <c r="T93" s="218">
        <f>S93*H93</f>
        <v>3.7400000000000002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123</v>
      </c>
      <c r="AT93" s="219" t="s">
        <v>119</v>
      </c>
      <c r="AU93" s="219" t="s">
        <v>82</v>
      </c>
      <c r="AY93" s="19" t="s">
        <v>117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78</v>
      </c>
      <c r="BK93" s="220">
        <f>ROUND(I93*H93,2)</f>
        <v>0</v>
      </c>
      <c r="BL93" s="19" t="s">
        <v>123</v>
      </c>
      <c r="BM93" s="219" t="s">
        <v>129</v>
      </c>
    </row>
    <row r="94" s="2" customFormat="1">
      <c r="A94" s="40"/>
      <c r="B94" s="41"/>
      <c r="C94" s="42"/>
      <c r="D94" s="221" t="s">
        <v>125</v>
      </c>
      <c r="E94" s="42"/>
      <c r="F94" s="222" t="s">
        <v>130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125</v>
      </c>
      <c r="AU94" s="19" t="s">
        <v>82</v>
      </c>
    </row>
    <row r="95" s="2" customFormat="1" ht="37.8" customHeight="1">
      <c r="A95" s="40"/>
      <c r="B95" s="41"/>
      <c r="C95" s="207" t="s">
        <v>131</v>
      </c>
      <c r="D95" s="207" t="s">
        <v>119</v>
      </c>
      <c r="E95" s="208" t="s">
        <v>132</v>
      </c>
      <c r="F95" s="209" t="s">
        <v>133</v>
      </c>
      <c r="G95" s="210" t="s">
        <v>134</v>
      </c>
      <c r="H95" s="211">
        <v>4.5999999999999996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44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0.040000000000000001</v>
      </c>
      <c r="T95" s="218">
        <f>S95*H95</f>
        <v>0.184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123</v>
      </c>
      <c r="AT95" s="219" t="s">
        <v>119</v>
      </c>
      <c r="AU95" s="219" t="s">
        <v>82</v>
      </c>
      <c r="AY95" s="19" t="s">
        <v>117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78</v>
      </c>
      <c r="BK95" s="220">
        <f>ROUND(I95*H95,2)</f>
        <v>0</v>
      </c>
      <c r="BL95" s="19" t="s">
        <v>123</v>
      </c>
      <c r="BM95" s="219" t="s">
        <v>135</v>
      </c>
    </row>
    <row r="96" s="2" customFormat="1">
      <c r="A96" s="40"/>
      <c r="B96" s="41"/>
      <c r="C96" s="42"/>
      <c r="D96" s="221" t="s">
        <v>125</v>
      </c>
      <c r="E96" s="42"/>
      <c r="F96" s="222" t="s">
        <v>136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125</v>
      </c>
      <c r="AU96" s="19" t="s">
        <v>82</v>
      </c>
    </row>
    <row r="97" s="2" customFormat="1" ht="33" customHeight="1">
      <c r="A97" s="40"/>
      <c r="B97" s="41"/>
      <c r="C97" s="207" t="s">
        <v>123</v>
      </c>
      <c r="D97" s="207" t="s">
        <v>119</v>
      </c>
      <c r="E97" s="208" t="s">
        <v>137</v>
      </c>
      <c r="F97" s="209" t="s">
        <v>138</v>
      </c>
      <c r="G97" s="210" t="s">
        <v>139</v>
      </c>
      <c r="H97" s="211">
        <v>17.640000000000001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123</v>
      </c>
      <c r="AT97" s="219" t="s">
        <v>119</v>
      </c>
      <c r="AU97" s="219" t="s">
        <v>82</v>
      </c>
      <c r="AY97" s="19" t="s">
        <v>117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78</v>
      </c>
      <c r="BK97" s="220">
        <f>ROUND(I97*H97,2)</f>
        <v>0</v>
      </c>
      <c r="BL97" s="19" t="s">
        <v>123</v>
      </c>
      <c r="BM97" s="219" t="s">
        <v>140</v>
      </c>
    </row>
    <row r="98" s="2" customFormat="1">
      <c r="A98" s="40"/>
      <c r="B98" s="41"/>
      <c r="C98" s="42"/>
      <c r="D98" s="221" t="s">
        <v>125</v>
      </c>
      <c r="E98" s="42"/>
      <c r="F98" s="222" t="s">
        <v>141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82</v>
      </c>
    </row>
    <row r="99" s="13" customFormat="1">
      <c r="A99" s="13"/>
      <c r="B99" s="226"/>
      <c r="C99" s="227"/>
      <c r="D99" s="228" t="s">
        <v>142</v>
      </c>
      <c r="E99" s="229" t="s">
        <v>19</v>
      </c>
      <c r="F99" s="230" t="s">
        <v>143</v>
      </c>
      <c r="G99" s="227"/>
      <c r="H99" s="231">
        <v>17.640000000000001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142</v>
      </c>
      <c r="AU99" s="237" t="s">
        <v>82</v>
      </c>
      <c r="AV99" s="13" t="s">
        <v>82</v>
      </c>
      <c r="AW99" s="13" t="s">
        <v>35</v>
      </c>
      <c r="AX99" s="13" t="s">
        <v>78</v>
      </c>
      <c r="AY99" s="237" t="s">
        <v>117</v>
      </c>
    </row>
    <row r="100" s="2" customFormat="1" ht="37.8" customHeight="1">
      <c r="A100" s="40"/>
      <c r="B100" s="41"/>
      <c r="C100" s="207" t="s">
        <v>144</v>
      </c>
      <c r="D100" s="207" t="s">
        <v>119</v>
      </c>
      <c r="E100" s="208" t="s">
        <v>145</v>
      </c>
      <c r="F100" s="209" t="s">
        <v>146</v>
      </c>
      <c r="G100" s="210" t="s">
        <v>139</v>
      </c>
      <c r="H100" s="211">
        <v>17.640000000000001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44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123</v>
      </c>
      <c r="AT100" s="219" t="s">
        <v>119</v>
      </c>
      <c r="AU100" s="219" t="s">
        <v>82</v>
      </c>
      <c r="AY100" s="19" t="s">
        <v>117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78</v>
      </c>
      <c r="BK100" s="220">
        <f>ROUND(I100*H100,2)</f>
        <v>0</v>
      </c>
      <c r="BL100" s="19" t="s">
        <v>123</v>
      </c>
      <c r="BM100" s="219" t="s">
        <v>147</v>
      </c>
    </row>
    <row r="101" s="2" customFormat="1">
      <c r="A101" s="40"/>
      <c r="B101" s="41"/>
      <c r="C101" s="42"/>
      <c r="D101" s="221" t="s">
        <v>125</v>
      </c>
      <c r="E101" s="42"/>
      <c r="F101" s="222" t="s">
        <v>148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125</v>
      </c>
      <c r="AU101" s="19" t="s">
        <v>82</v>
      </c>
    </row>
    <row r="102" s="2" customFormat="1" ht="49.05" customHeight="1">
      <c r="A102" s="40"/>
      <c r="B102" s="41"/>
      <c r="C102" s="207" t="s">
        <v>149</v>
      </c>
      <c r="D102" s="207" t="s">
        <v>119</v>
      </c>
      <c r="E102" s="208" t="s">
        <v>150</v>
      </c>
      <c r="F102" s="209" t="s">
        <v>151</v>
      </c>
      <c r="G102" s="210" t="s">
        <v>139</v>
      </c>
      <c r="H102" s="211">
        <v>0.14999999999999999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123</v>
      </c>
      <c r="AT102" s="219" t="s">
        <v>119</v>
      </c>
      <c r="AU102" s="219" t="s">
        <v>82</v>
      </c>
      <c r="AY102" s="19" t="s">
        <v>117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78</v>
      </c>
      <c r="BK102" s="220">
        <f>ROUND(I102*H102,2)</f>
        <v>0</v>
      </c>
      <c r="BL102" s="19" t="s">
        <v>123</v>
      </c>
      <c r="BM102" s="219" t="s">
        <v>152</v>
      </c>
    </row>
    <row r="103" s="2" customFormat="1">
      <c r="A103" s="40"/>
      <c r="B103" s="41"/>
      <c r="C103" s="42"/>
      <c r="D103" s="221" t="s">
        <v>125</v>
      </c>
      <c r="E103" s="42"/>
      <c r="F103" s="222" t="s">
        <v>153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125</v>
      </c>
      <c r="AU103" s="19" t="s">
        <v>82</v>
      </c>
    </row>
    <row r="104" s="14" customFormat="1">
      <c r="A104" s="14"/>
      <c r="B104" s="238"/>
      <c r="C104" s="239"/>
      <c r="D104" s="228" t="s">
        <v>142</v>
      </c>
      <c r="E104" s="240" t="s">
        <v>19</v>
      </c>
      <c r="F104" s="241" t="s">
        <v>154</v>
      </c>
      <c r="G104" s="239"/>
      <c r="H104" s="240" t="s">
        <v>19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142</v>
      </c>
      <c r="AU104" s="247" t="s">
        <v>82</v>
      </c>
      <c r="AV104" s="14" t="s">
        <v>78</v>
      </c>
      <c r="AW104" s="14" t="s">
        <v>35</v>
      </c>
      <c r="AX104" s="14" t="s">
        <v>73</v>
      </c>
      <c r="AY104" s="247" t="s">
        <v>117</v>
      </c>
    </row>
    <row r="105" s="13" customFormat="1">
      <c r="A105" s="13"/>
      <c r="B105" s="226"/>
      <c r="C105" s="227"/>
      <c r="D105" s="228" t="s">
        <v>142</v>
      </c>
      <c r="E105" s="229" t="s">
        <v>19</v>
      </c>
      <c r="F105" s="230" t="s">
        <v>155</v>
      </c>
      <c r="G105" s="227"/>
      <c r="H105" s="231">
        <v>0.14999999999999999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142</v>
      </c>
      <c r="AU105" s="237" t="s">
        <v>82</v>
      </c>
      <c r="AV105" s="13" t="s">
        <v>82</v>
      </c>
      <c r="AW105" s="13" t="s">
        <v>35</v>
      </c>
      <c r="AX105" s="13" t="s">
        <v>78</v>
      </c>
      <c r="AY105" s="237" t="s">
        <v>117</v>
      </c>
    </row>
    <row r="106" s="2" customFormat="1" ht="44.25" customHeight="1">
      <c r="A106" s="40"/>
      <c r="B106" s="41"/>
      <c r="C106" s="207" t="s">
        <v>156</v>
      </c>
      <c r="D106" s="207" t="s">
        <v>119</v>
      </c>
      <c r="E106" s="208" t="s">
        <v>157</v>
      </c>
      <c r="F106" s="209" t="s">
        <v>158</v>
      </c>
      <c r="G106" s="210" t="s">
        <v>139</v>
      </c>
      <c r="H106" s="211">
        <v>2.8999999999999999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44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123</v>
      </c>
      <c r="AT106" s="219" t="s">
        <v>119</v>
      </c>
      <c r="AU106" s="219" t="s">
        <v>82</v>
      </c>
      <c r="AY106" s="19" t="s">
        <v>117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78</v>
      </c>
      <c r="BK106" s="220">
        <f>ROUND(I106*H106,2)</f>
        <v>0</v>
      </c>
      <c r="BL106" s="19" t="s">
        <v>123</v>
      </c>
      <c r="BM106" s="219" t="s">
        <v>159</v>
      </c>
    </row>
    <row r="107" s="2" customFormat="1">
      <c r="A107" s="40"/>
      <c r="B107" s="41"/>
      <c r="C107" s="42"/>
      <c r="D107" s="221" t="s">
        <v>125</v>
      </c>
      <c r="E107" s="42"/>
      <c r="F107" s="222" t="s">
        <v>160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125</v>
      </c>
      <c r="AU107" s="19" t="s">
        <v>82</v>
      </c>
    </row>
    <row r="108" s="14" customFormat="1">
      <c r="A108" s="14"/>
      <c r="B108" s="238"/>
      <c r="C108" s="239"/>
      <c r="D108" s="228" t="s">
        <v>142</v>
      </c>
      <c r="E108" s="240" t="s">
        <v>19</v>
      </c>
      <c r="F108" s="241" t="s">
        <v>161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142</v>
      </c>
      <c r="AU108" s="247" t="s">
        <v>82</v>
      </c>
      <c r="AV108" s="14" t="s">
        <v>78</v>
      </c>
      <c r="AW108" s="14" t="s">
        <v>35</v>
      </c>
      <c r="AX108" s="14" t="s">
        <v>73</v>
      </c>
      <c r="AY108" s="247" t="s">
        <v>117</v>
      </c>
    </row>
    <row r="109" s="13" customFormat="1">
      <c r="A109" s="13"/>
      <c r="B109" s="226"/>
      <c r="C109" s="227"/>
      <c r="D109" s="228" t="s">
        <v>142</v>
      </c>
      <c r="E109" s="229" t="s">
        <v>19</v>
      </c>
      <c r="F109" s="230" t="s">
        <v>162</v>
      </c>
      <c r="G109" s="227"/>
      <c r="H109" s="231">
        <v>2.8959999999999999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142</v>
      </c>
      <c r="AU109" s="237" t="s">
        <v>82</v>
      </c>
      <c r="AV109" s="13" t="s">
        <v>82</v>
      </c>
      <c r="AW109" s="13" t="s">
        <v>35</v>
      </c>
      <c r="AX109" s="13" t="s">
        <v>73</v>
      </c>
      <c r="AY109" s="237" t="s">
        <v>117</v>
      </c>
    </row>
    <row r="110" s="13" customFormat="1">
      <c r="A110" s="13"/>
      <c r="B110" s="226"/>
      <c r="C110" s="227"/>
      <c r="D110" s="228" t="s">
        <v>142</v>
      </c>
      <c r="E110" s="229" t="s">
        <v>19</v>
      </c>
      <c r="F110" s="230" t="s">
        <v>163</v>
      </c>
      <c r="G110" s="227"/>
      <c r="H110" s="231">
        <v>2.8999999999999999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142</v>
      </c>
      <c r="AU110" s="237" t="s">
        <v>82</v>
      </c>
      <c r="AV110" s="13" t="s">
        <v>82</v>
      </c>
      <c r="AW110" s="13" t="s">
        <v>35</v>
      </c>
      <c r="AX110" s="13" t="s">
        <v>78</v>
      </c>
      <c r="AY110" s="237" t="s">
        <v>117</v>
      </c>
    </row>
    <row r="111" s="2" customFormat="1" ht="62.7" customHeight="1">
      <c r="A111" s="40"/>
      <c r="B111" s="41"/>
      <c r="C111" s="207" t="s">
        <v>164</v>
      </c>
      <c r="D111" s="207" t="s">
        <v>119</v>
      </c>
      <c r="E111" s="208" t="s">
        <v>165</v>
      </c>
      <c r="F111" s="209" t="s">
        <v>166</v>
      </c>
      <c r="G111" s="210" t="s">
        <v>139</v>
      </c>
      <c r="H111" s="211">
        <v>19.41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123</v>
      </c>
      <c r="AT111" s="219" t="s">
        <v>119</v>
      </c>
      <c r="AU111" s="219" t="s">
        <v>82</v>
      </c>
      <c r="AY111" s="19" t="s">
        <v>117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78</v>
      </c>
      <c r="BK111" s="220">
        <f>ROUND(I111*H111,2)</f>
        <v>0</v>
      </c>
      <c r="BL111" s="19" t="s">
        <v>123</v>
      </c>
      <c r="BM111" s="219" t="s">
        <v>167</v>
      </c>
    </row>
    <row r="112" s="2" customFormat="1">
      <c r="A112" s="40"/>
      <c r="B112" s="41"/>
      <c r="C112" s="42"/>
      <c r="D112" s="221" t="s">
        <v>125</v>
      </c>
      <c r="E112" s="42"/>
      <c r="F112" s="222" t="s">
        <v>168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82</v>
      </c>
    </row>
    <row r="113" s="13" customFormat="1">
      <c r="A113" s="13"/>
      <c r="B113" s="226"/>
      <c r="C113" s="227"/>
      <c r="D113" s="228" t="s">
        <v>142</v>
      </c>
      <c r="E113" s="229" t="s">
        <v>19</v>
      </c>
      <c r="F113" s="230" t="s">
        <v>169</v>
      </c>
      <c r="G113" s="227"/>
      <c r="H113" s="231">
        <v>20.690000000000001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142</v>
      </c>
      <c r="AU113" s="237" t="s">
        <v>82</v>
      </c>
      <c r="AV113" s="13" t="s">
        <v>82</v>
      </c>
      <c r="AW113" s="13" t="s">
        <v>35</v>
      </c>
      <c r="AX113" s="13" t="s">
        <v>73</v>
      </c>
      <c r="AY113" s="237" t="s">
        <v>117</v>
      </c>
    </row>
    <row r="114" s="13" customFormat="1">
      <c r="A114" s="13"/>
      <c r="B114" s="226"/>
      <c r="C114" s="227"/>
      <c r="D114" s="228" t="s">
        <v>142</v>
      </c>
      <c r="E114" s="229" t="s">
        <v>19</v>
      </c>
      <c r="F114" s="230" t="s">
        <v>170</v>
      </c>
      <c r="G114" s="227"/>
      <c r="H114" s="231">
        <v>-1.28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142</v>
      </c>
      <c r="AU114" s="237" t="s">
        <v>82</v>
      </c>
      <c r="AV114" s="13" t="s">
        <v>82</v>
      </c>
      <c r="AW114" s="13" t="s">
        <v>35</v>
      </c>
      <c r="AX114" s="13" t="s">
        <v>73</v>
      </c>
      <c r="AY114" s="237" t="s">
        <v>117</v>
      </c>
    </row>
    <row r="115" s="15" customFormat="1">
      <c r="A115" s="15"/>
      <c r="B115" s="248"/>
      <c r="C115" s="249"/>
      <c r="D115" s="228" t="s">
        <v>142</v>
      </c>
      <c r="E115" s="250" t="s">
        <v>19</v>
      </c>
      <c r="F115" s="251" t="s">
        <v>171</v>
      </c>
      <c r="G115" s="249"/>
      <c r="H115" s="252">
        <v>19.41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142</v>
      </c>
      <c r="AU115" s="258" t="s">
        <v>82</v>
      </c>
      <c r="AV115" s="15" t="s">
        <v>123</v>
      </c>
      <c r="AW115" s="15" t="s">
        <v>35</v>
      </c>
      <c r="AX115" s="15" t="s">
        <v>78</v>
      </c>
      <c r="AY115" s="258" t="s">
        <v>117</v>
      </c>
    </row>
    <row r="116" s="2" customFormat="1" ht="44.25" customHeight="1">
      <c r="A116" s="40"/>
      <c r="B116" s="41"/>
      <c r="C116" s="207" t="s">
        <v>172</v>
      </c>
      <c r="D116" s="207" t="s">
        <v>119</v>
      </c>
      <c r="E116" s="208" t="s">
        <v>173</v>
      </c>
      <c r="F116" s="209" t="s">
        <v>174</v>
      </c>
      <c r="G116" s="210" t="s">
        <v>175</v>
      </c>
      <c r="H116" s="211">
        <v>35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44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123</v>
      </c>
      <c r="AT116" s="219" t="s">
        <v>119</v>
      </c>
      <c r="AU116" s="219" t="s">
        <v>82</v>
      </c>
      <c r="AY116" s="19" t="s">
        <v>117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78</v>
      </c>
      <c r="BK116" s="220">
        <f>ROUND(I116*H116,2)</f>
        <v>0</v>
      </c>
      <c r="BL116" s="19" t="s">
        <v>123</v>
      </c>
      <c r="BM116" s="219" t="s">
        <v>176</v>
      </c>
    </row>
    <row r="117" s="2" customFormat="1">
      <c r="A117" s="40"/>
      <c r="B117" s="41"/>
      <c r="C117" s="42"/>
      <c r="D117" s="221" t="s">
        <v>125</v>
      </c>
      <c r="E117" s="42"/>
      <c r="F117" s="222" t="s">
        <v>177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125</v>
      </c>
      <c r="AU117" s="19" t="s">
        <v>82</v>
      </c>
    </row>
    <row r="118" s="13" customFormat="1">
      <c r="A118" s="13"/>
      <c r="B118" s="226"/>
      <c r="C118" s="227"/>
      <c r="D118" s="228" t="s">
        <v>142</v>
      </c>
      <c r="E118" s="229" t="s">
        <v>19</v>
      </c>
      <c r="F118" s="230" t="s">
        <v>178</v>
      </c>
      <c r="G118" s="227"/>
      <c r="H118" s="231">
        <v>34.938000000000002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142</v>
      </c>
      <c r="AU118" s="237" t="s">
        <v>82</v>
      </c>
      <c r="AV118" s="13" t="s">
        <v>82</v>
      </c>
      <c r="AW118" s="13" t="s">
        <v>35</v>
      </c>
      <c r="AX118" s="13" t="s">
        <v>73</v>
      </c>
      <c r="AY118" s="237" t="s">
        <v>117</v>
      </c>
    </row>
    <row r="119" s="13" customFormat="1">
      <c r="A119" s="13"/>
      <c r="B119" s="226"/>
      <c r="C119" s="227"/>
      <c r="D119" s="228" t="s">
        <v>142</v>
      </c>
      <c r="E119" s="229" t="s">
        <v>19</v>
      </c>
      <c r="F119" s="230" t="s">
        <v>179</v>
      </c>
      <c r="G119" s="227"/>
      <c r="H119" s="231">
        <v>35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142</v>
      </c>
      <c r="AU119" s="237" t="s">
        <v>82</v>
      </c>
      <c r="AV119" s="13" t="s">
        <v>82</v>
      </c>
      <c r="AW119" s="13" t="s">
        <v>35</v>
      </c>
      <c r="AX119" s="13" t="s">
        <v>78</v>
      </c>
      <c r="AY119" s="237" t="s">
        <v>117</v>
      </c>
    </row>
    <row r="120" s="2" customFormat="1" ht="37.8" customHeight="1">
      <c r="A120" s="40"/>
      <c r="B120" s="41"/>
      <c r="C120" s="207" t="s">
        <v>180</v>
      </c>
      <c r="D120" s="207" t="s">
        <v>119</v>
      </c>
      <c r="E120" s="208" t="s">
        <v>181</v>
      </c>
      <c r="F120" s="209" t="s">
        <v>182</v>
      </c>
      <c r="G120" s="210" t="s">
        <v>139</v>
      </c>
      <c r="H120" s="211">
        <v>19.41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44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123</v>
      </c>
      <c r="AT120" s="219" t="s">
        <v>119</v>
      </c>
      <c r="AU120" s="219" t="s">
        <v>82</v>
      </c>
      <c r="AY120" s="19" t="s">
        <v>117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78</v>
      </c>
      <c r="BK120" s="220">
        <f>ROUND(I120*H120,2)</f>
        <v>0</v>
      </c>
      <c r="BL120" s="19" t="s">
        <v>123</v>
      </c>
      <c r="BM120" s="219" t="s">
        <v>183</v>
      </c>
    </row>
    <row r="121" s="2" customFormat="1">
      <c r="A121" s="40"/>
      <c r="B121" s="41"/>
      <c r="C121" s="42"/>
      <c r="D121" s="221" t="s">
        <v>125</v>
      </c>
      <c r="E121" s="42"/>
      <c r="F121" s="222" t="s">
        <v>184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125</v>
      </c>
      <c r="AU121" s="19" t="s">
        <v>82</v>
      </c>
    </row>
    <row r="122" s="2" customFormat="1" ht="44.25" customHeight="1">
      <c r="A122" s="40"/>
      <c r="B122" s="41"/>
      <c r="C122" s="207" t="s">
        <v>185</v>
      </c>
      <c r="D122" s="207" t="s">
        <v>119</v>
      </c>
      <c r="E122" s="208" t="s">
        <v>186</v>
      </c>
      <c r="F122" s="209" t="s">
        <v>187</v>
      </c>
      <c r="G122" s="210" t="s">
        <v>139</v>
      </c>
      <c r="H122" s="211">
        <v>1.28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123</v>
      </c>
      <c r="AT122" s="219" t="s">
        <v>119</v>
      </c>
      <c r="AU122" s="219" t="s">
        <v>82</v>
      </c>
      <c r="AY122" s="19" t="s">
        <v>117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78</v>
      </c>
      <c r="BK122" s="220">
        <f>ROUND(I122*H122,2)</f>
        <v>0</v>
      </c>
      <c r="BL122" s="19" t="s">
        <v>123</v>
      </c>
      <c r="BM122" s="219" t="s">
        <v>188</v>
      </c>
    </row>
    <row r="123" s="2" customFormat="1">
      <c r="A123" s="40"/>
      <c r="B123" s="41"/>
      <c r="C123" s="42"/>
      <c r="D123" s="221" t="s">
        <v>125</v>
      </c>
      <c r="E123" s="42"/>
      <c r="F123" s="222" t="s">
        <v>189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125</v>
      </c>
      <c r="AU123" s="19" t="s">
        <v>82</v>
      </c>
    </row>
    <row r="124" s="13" customFormat="1">
      <c r="A124" s="13"/>
      <c r="B124" s="226"/>
      <c r="C124" s="227"/>
      <c r="D124" s="228" t="s">
        <v>142</v>
      </c>
      <c r="E124" s="229" t="s">
        <v>19</v>
      </c>
      <c r="F124" s="230" t="s">
        <v>190</v>
      </c>
      <c r="G124" s="227"/>
      <c r="H124" s="231">
        <v>1.28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142</v>
      </c>
      <c r="AU124" s="237" t="s">
        <v>82</v>
      </c>
      <c r="AV124" s="13" t="s">
        <v>82</v>
      </c>
      <c r="AW124" s="13" t="s">
        <v>35</v>
      </c>
      <c r="AX124" s="13" t="s">
        <v>78</v>
      </c>
      <c r="AY124" s="237" t="s">
        <v>117</v>
      </c>
    </row>
    <row r="125" s="2" customFormat="1" ht="55.5" customHeight="1">
      <c r="A125" s="40"/>
      <c r="B125" s="41"/>
      <c r="C125" s="207" t="s">
        <v>8</v>
      </c>
      <c r="D125" s="207" t="s">
        <v>119</v>
      </c>
      <c r="E125" s="208" t="s">
        <v>191</v>
      </c>
      <c r="F125" s="209" t="s">
        <v>192</v>
      </c>
      <c r="G125" s="210" t="s">
        <v>122</v>
      </c>
      <c r="H125" s="211">
        <v>6.4000000000000004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44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123</v>
      </c>
      <c r="AT125" s="219" t="s">
        <v>119</v>
      </c>
      <c r="AU125" s="219" t="s">
        <v>82</v>
      </c>
      <c r="AY125" s="19" t="s">
        <v>117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78</v>
      </c>
      <c r="BK125" s="220">
        <f>ROUND(I125*H125,2)</f>
        <v>0</v>
      </c>
      <c r="BL125" s="19" t="s">
        <v>123</v>
      </c>
      <c r="BM125" s="219" t="s">
        <v>193</v>
      </c>
    </row>
    <row r="126" s="2" customFormat="1">
      <c r="A126" s="40"/>
      <c r="B126" s="41"/>
      <c r="C126" s="42"/>
      <c r="D126" s="221" t="s">
        <v>125</v>
      </c>
      <c r="E126" s="42"/>
      <c r="F126" s="222" t="s">
        <v>194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125</v>
      </c>
      <c r="AU126" s="19" t="s">
        <v>82</v>
      </c>
    </row>
    <row r="127" s="2" customFormat="1" ht="37.8" customHeight="1">
      <c r="A127" s="40"/>
      <c r="B127" s="41"/>
      <c r="C127" s="207" t="s">
        <v>195</v>
      </c>
      <c r="D127" s="207" t="s">
        <v>119</v>
      </c>
      <c r="E127" s="208" t="s">
        <v>196</v>
      </c>
      <c r="F127" s="209" t="s">
        <v>197</v>
      </c>
      <c r="G127" s="210" t="s">
        <v>122</v>
      </c>
      <c r="H127" s="211">
        <v>6.4000000000000004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44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123</v>
      </c>
      <c r="AT127" s="219" t="s">
        <v>119</v>
      </c>
      <c r="AU127" s="219" t="s">
        <v>82</v>
      </c>
      <c r="AY127" s="19" t="s">
        <v>117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78</v>
      </c>
      <c r="BK127" s="220">
        <f>ROUND(I127*H127,2)</f>
        <v>0</v>
      </c>
      <c r="BL127" s="19" t="s">
        <v>123</v>
      </c>
      <c r="BM127" s="219" t="s">
        <v>198</v>
      </c>
    </row>
    <row r="128" s="2" customFormat="1">
      <c r="A128" s="40"/>
      <c r="B128" s="41"/>
      <c r="C128" s="42"/>
      <c r="D128" s="221" t="s">
        <v>125</v>
      </c>
      <c r="E128" s="42"/>
      <c r="F128" s="222" t="s">
        <v>199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125</v>
      </c>
      <c r="AU128" s="19" t="s">
        <v>82</v>
      </c>
    </row>
    <row r="129" s="2" customFormat="1" ht="37.8" customHeight="1">
      <c r="A129" s="40"/>
      <c r="B129" s="41"/>
      <c r="C129" s="207" t="s">
        <v>200</v>
      </c>
      <c r="D129" s="207" t="s">
        <v>119</v>
      </c>
      <c r="E129" s="208" t="s">
        <v>201</v>
      </c>
      <c r="F129" s="209" t="s">
        <v>202</v>
      </c>
      <c r="G129" s="210" t="s">
        <v>122</v>
      </c>
      <c r="H129" s="211">
        <v>6.4000000000000004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44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123</v>
      </c>
      <c r="AT129" s="219" t="s">
        <v>119</v>
      </c>
      <c r="AU129" s="219" t="s">
        <v>82</v>
      </c>
      <c r="AY129" s="19" t="s">
        <v>117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78</v>
      </c>
      <c r="BK129" s="220">
        <f>ROUND(I129*H129,2)</f>
        <v>0</v>
      </c>
      <c r="BL129" s="19" t="s">
        <v>123</v>
      </c>
      <c r="BM129" s="219" t="s">
        <v>203</v>
      </c>
    </row>
    <row r="130" s="2" customFormat="1">
      <c r="A130" s="40"/>
      <c r="B130" s="41"/>
      <c r="C130" s="42"/>
      <c r="D130" s="221" t="s">
        <v>125</v>
      </c>
      <c r="E130" s="42"/>
      <c r="F130" s="222" t="s">
        <v>204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125</v>
      </c>
      <c r="AU130" s="19" t="s">
        <v>82</v>
      </c>
    </row>
    <row r="131" s="13" customFormat="1">
      <c r="A131" s="13"/>
      <c r="B131" s="226"/>
      <c r="C131" s="227"/>
      <c r="D131" s="228" t="s">
        <v>142</v>
      </c>
      <c r="E131" s="229" t="s">
        <v>19</v>
      </c>
      <c r="F131" s="230" t="s">
        <v>205</v>
      </c>
      <c r="G131" s="227"/>
      <c r="H131" s="231">
        <v>6.4000000000000004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142</v>
      </c>
      <c r="AU131" s="237" t="s">
        <v>82</v>
      </c>
      <c r="AV131" s="13" t="s">
        <v>82</v>
      </c>
      <c r="AW131" s="13" t="s">
        <v>35</v>
      </c>
      <c r="AX131" s="13" t="s">
        <v>78</v>
      </c>
      <c r="AY131" s="237" t="s">
        <v>117</v>
      </c>
    </row>
    <row r="132" s="2" customFormat="1" ht="16.5" customHeight="1">
      <c r="A132" s="40"/>
      <c r="B132" s="41"/>
      <c r="C132" s="259" t="s">
        <v>206</v>
      </c>
      <c r="D132" s="259" t="s">
        <v>207</v>
      </c>
      <c r="E132" s="260" t="s">
        <v>208</v>
      </c>
      <c r="F132" s="261" t="s">
        <v>209</v>
      </c>
      <c r="G132" s="262" t="s">
        <v>210</v>
      </c>
      <c r="H132" s="263">
        <v>0.128</v>
      </c>
      <c r="I132" s="264"/>
      <c r="J132" s="265">
        <f>ROUND(I132*H132,2)</f>
        <v>0</v>
      </c>
      <c r="K132" s="266"/>
      <c r="L132" s="267"/>
      <c r="M132" s="268" t="s">
        <v>19</v>
      </c>
      <c r="N132" s="269" t="s">
        <v>44</v>
      </c>
      <c r="O132" s="86"/>
      <c r="P132" s="217">
        <f>O132*H132</f>
        <v>0</v>
      </c>
      <c r="Q132" s="217">
        <v>0.001</v>
      </c>
      <c r="R132" s="217">
        <f>Q132*H132</f>
        <v>0.00012799999999999999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164</v>
      </c>
      <c r="AT132" s="219" t="s">
        <v>207</v>
      </c>
      <c r="AU132" s="219" t="s">
        <v>82</v>
      </c>
      <c r="AY132" s="19" t="s">
        <v>117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78</v>
      </c>
      <c r="BK132" s="220">
        <f>ROUND(I132*H132,2)</f>
        <v>0</v>
      </c>
      <c r="BL132" s="19" t="s">
        <v>123</v>
      </c>
      <c r="BM132" s="219" t="s">
        <v>211</v>
      </c>
    </row>
    <row r="133" s="13" customFormat="1">
      <c r="A133" s="13"/>
      <c r="B133" s="226"/>
      <c r="C133" s="227"/>
      <c r="D133" s="228" t="s">
        <v>142</v>
      </c>
      <c r="E133" s="227"/>
      <c r="F133" s="230" t="s">
        <v>212</v>
      </c>
      <c r="G133" s="227"/>
      <c r="H133" s="231">
        <v>0.128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142</v>
      </c>
      <c r="AU133" s="237" t="s">
        <v>82</v>
      </c>
      <c r="AV133" s="13" t="s">
        <v>82</v>
      </c>
      <c r="AW133" s="13" t="s">
        <v>4</v>
      </c>
      <c r="AX133" s="13" t="s">
        <v>78</v>
      </c>
      <c r="AY133" s="237" t="s">
        <v>117</v>
      </c>
    </row>
    <row r="134" s="12" customFormat="1" ht="22.8" customHeight="1">
      <c r="A134" s="12"/>
      <c r="B134" s="191"/>
      <c r="C134" s="192"/>
      <c r="D134" s="193" t="s">
        <v>72</v>
      </c>
      <c r="E134" s="205" t="s">
        <v>131</v>
      </c>
      <c r="F134" s="205" t="s">
        <v>213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SUM(P135:P139)</f>
        <v>0</v>
      </c>
      <c r="Q134" s="199"/>
      <c r="R134" s="200">
        <f>SUM(R135:R139)</f>
        <v>6.9929870000000012</v>
      </c>
      <c r="S134" s="199"/>
      <c r="T134" s="201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78</v>
      </c>
      <c r="AT134" s="203" t="s">
        <v>72</v>
      </c>
      <c r="AU134" s="203" t="s">
        <v>78</v>
      </c>
      <c r="AY134" s="202" t="s">
        <v>117</v>
      </c>
      <c r="BK134" s="204">
        <f>SUM(BK135:BK139)</f>
        <v>0</v>
      </c>
    </row>
    <row r="135" s="2" customFormat="1" ht="33" customHeight="1">
      <c r="A135" s="40"/>
      <c r="B135" s="41"/>
      <c r="C135" s="207" t="s">
        <v>214</v>
      </c>
      <c r="D135" s="207" t="s">
        <v>119</v>
      </c>
      <c r="E135" s="208" t="s">
        <v>215</v>
      </c>
      <c r="F135" s="209" t="s">
        <v>216</v>
      </c>
      <c r="G135" s="210" t="s">
        <v>134</v>
      </c>
      <c r="H135" s="211">
        <v>18.100000000000001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44</v>
      </c>
      <c r="O135" s="86"/>
      <c r="P135" s="217">
        <f>O135*H135</f>
        <v>0</v>
      </c>
      <c r="Q135" s="217">
        <v>0.24127000000000001</v>
      </c>
      <c r="R135" s="217">
        <f>Q135*H135</f>
        <v>4.3669870000000008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123</v>
      </c>
      <c r="AT135" s="219" t="s">
        <v>119</v>
      </c>
      <c r="AU135" s="219" t="s">
        <v>82</v>
      </c>
      <c r="AY135" s="19" t="s">
        <v>117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78</v>
      </c>
      <c r="BK135" s="220">
        <f>ROUND(I135*H135,2)</f>
        <v>0</v>
      </c>
      <c r="BL135" s="19" t="s">
        <v>123</v>
      </c>
      <c r="BM135" s="219" t="s">
        <v>217</v>
      </c>
    </row>
    <row r="136" s="2" customFormat="1">
      <c r="A136" s="40"/>
      <c r="B136" s="41"/>
      <c r="C136" s="42"/>
      <c r="D136" s="221" t="s">
        <v>125</v>
      </c>
      <c r="E136" s="42"/>
      <c r="F136" s="222" t="s">
        <v>218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125</v>
      </c>
      <c r="AU136" s="19" t="s">
        <v>82</v>
      </c>
    </row>
    <row r="137" s="13" customFormat="1">
      <c r="A137" s="13"/>
      <c r="B137" s="226"/>
      <c r="C137" s="227"/>
      <c r="D137" s="228" t="s">
        <v>142</v>
      </c>
      <c r="E137" s="229" t="s">
        <v>19</v>
      </c>
      <c r="F137" s="230" t="s">
        <v>219</v>
      </c>
      <c r="G137" s="227"/>
      <c r="H137" s="231">
        <v>18.100000000000001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142</v>
      </c>
      <c r="AU137" s="237" t="s">
        <v>82</v>
      </c>
      <c r="AV137" s="13" t="s">
        <v>82</v>
      </c>
      <c r="AW137" s="13" t="s">
        <v>35</v>
      </c>
      <c r="AX137" s="13" t="s">
        <v>78</v>
      </c>
      <c r="AY137" s="237" t="s">
        <v>117</v>
      </c>
    </row>
    <row r="138" s="2" customFormat="1" ht="24.15" customHeight="1">
      <c r="A138" s="40"/>
      <c r="B138" s="41"/>
      <c r="C138" s="259" t="s">
        <v>220</v>
      </c>
      <c r="D138" s="259" t="s">
        <v>207</v>
      </c>
      <c r="E138" s="260" t="s">
        <v>221</v>
      </c>
      <c r="F138" s="261" t="s">
        <v>222</v>
      </c>
      <c r="G138" s="262" t="s">
        <v>223</v>
      </c>
      <c r="H138" s="263">
        <v>101</v>
      </c>
      <c r="I138" s="264"/>
      <c r="J138" s="265">
        <f>ROUND(I138*H138,2)</f>
        <v>0</v>
      </c>
      <c r="K138" s="266"/>
      <c r="L138" s="267"/>
      <c r="M138" s="268" t="s">
        <v>19</v>
      </c>
      <c r="N138" s="269" t="s">
        <v>44</v>
      </c>
      <c r="O138" s="86"/>
      <c r="P138" s="217">
        <f>O138*H138</f>
        <v>0</v>
      </c>
      <c r="Q138" s="217">
        <v>0.025999999999999999</v>
      </c>
      <c r="R138" s="217">
        <f>Q138*H138</f>
        <v>2.6259999999999999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164</v>
      </c>
      <c r="AT138" s="219" t="s">
        <v>207</v>
      </c>
      <c r="AU138" s="219" t="s">
        <v>82</v>
      </c>
      <c r="AY138" s="19" t="s">
        <v>117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78</v>
      </c>
      <c r="BK138" s="220">
        <f>ROUND(I138*H138,2)</f>
        <v>0</v>
      </c>
      <c r="BL138" s="19" t="s">
        <v>123</v>
      </c>
      <c r="BM138" s="219" t="s">
        <v>224</v>
      </c>
    </row>
    <row r="139" s="13" customFormat="1">
      <c r="A139" s="13"/>
      <c r="B139" s="226"/>
      <c r="C139" s="227"/>
      <c r="D139" s="228" t="s">
        <v>142</v>
      </c>
      <c r="E139" s="227"/>
      <c r="F139" s="230" t="s">
        <v>225</v>
      </c>
      <c r="G139" s="227"/>
      <c r="H139" s="231">
        <v>101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142</v>
      </c>
      <c r="AU139" s="237" t="s">
        <v>82</v>
      </c>
      <c r="AV139" s="13" t="s">
        <v>82</v>
      </c>
      <c r="AW139" s="13" t="s">
        <v>4</v>
      </c>
      <c r="AX139" s="13" t="s">
        <v>78</v>
      </c>
      <c r="AY139" s="237" t="s">
        <v>117</v>
      </c>
    </row>
    <row r="140" s="12" customFormat="1" ht="22.8" customHeight="1">
      <c r="A140" s="12"/>
      <c r="B140" s="191"/>
      <c r="C140" s="192"/>
      <c r="D140" s="193" t="s">
        <v>72</v>
      </c>
      <c r="E140" s="205" t="s">
        <v>144</v>
      </c>
      <c r="F140" s="205" t="s">
        <v>226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SUM(P141:P159)</f>
        <v>0</v>
      </c>
      <c r="Q140" s="199"/>
      <c r="R140" s="200">
        <f>SUM(R141:R159)</f>
        <v>34.087667999999994</v>
      </c>
      <c r="S140" s="199"/>
      <c r="T140" s="201">
        <f>SUM(T141:T159)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78</v>
      </c>
      <c r="AT140" s="203" t="s">
        <v>72</v>
      </c>
      <c r="AU140" s="203" t="s">
        <v>78</v>
      </c>
      <c r="AY140" s="202" t="s">
        <v>117</v>
      </c>
      <c r="BK140" s="204">
        <f>SUM(BK141:BK159)</f>
        <v>0</v>
      </c>
    </row>
    <row r="141" s="2" customFormat="1" ht="33" customHeight="1">
      <c r="A141" s="40"/>
      <c r="B141" s="41"/>
      <c r="C141" s="207" t="s">
        <v>227</v>
      </c>
      <c r="D141" s="207" t="s">
        <v>119</v>
      </c>
      <c r="E141" s="208" t="s">
        <v>228</v>
      </c>
      <c r="F141" s="209" t="s">
        <v>229</v>
      </c>
      <c r="G141" s="210" t="s">
        <v>122</v>
      </c>
      <c r="H141" s="211">
        <v>42.600000000000001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44</v>
      </c>
      <c r="O141" s="86"/>
      <c r="P141" s="217">
        <f>O141*H141</f>
        <v>0</v>
      </c>
      <c r="Q141" s="217">
        <v>0.57499999999999996</v>
      </c>
      <c r="R141" s="217">
        <f>Q141*H141</f>
        <v>24.494999999999997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123</v>
      </c>
      <c r="AT141" s="219" t="s">
        <v>119</v>
      </c>
      <c r="AU141" s="219" t="s">
        <v>82</v>
      </c>
      <c r="AY141" s="19" t="s">
        <v>117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78</v>
      </c>
      <c r="BK141" s="220">
        <f>ROUND(I141*H141,2)</f>
        <v>0</v>
      </c>
      <c r="BL141" s="19" t="s">
        <v>123</v>
      </c>
      <c r="BM141" s="219" t="s">
        <v>230</v>
      </c>
    </row>
    <row r="142" s="2" customFormat="1">
      <c r="A142" s="40"/>
      <c r="B142" s="41"/>
      <c r="C142" s="42"/>
      <c r="D142" s="221" t="s">
        <v>125</v>
      </c>
      <c r="E142" s="42"/>
      <c r="F142" s="222" t="s">
        <v>231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125</v>
      </c>
      <c r="AU142" s="19" t="s">
        <v>82</v>
      </c>
    </row>
    <row r="143" s="2" customFormat="1" ht="37.8" customHeight="1">
      <c r="A143" s="40"/>
      <c r="B143" s="41"/>
      <c r="C143" s="207" t="s">
        <v>232</v>
      </c>
      <c r="D143" s="207" t="s">
        <v>119</v>
      </c>
      <c r="E143" s="208" t="s">
        <v>233</v>
      </c>
      <c r="F143" s="209" t="s">
        <v>234</v>
      </c>
      <c r="G143" s="210" t="s">
        <v>122</v>
      </c>
      <c r="H143" s="211">
        <v>4.2999999999999998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44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123</v>
      </c>
      <c r="AT143" s="219" t="s">
        <v>119</v>
      </c>
      <c r="AU143" s="219" t="s">
        <v>82</v>
      </c>
      <c r="AY143" s="19" t="s">
        <v>117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78</v>
      </c>
      <c r="BK143" s="220">
        <f>ROUND(I143*H143,2)</f>
        <v>0</v>
      </c>
      <c r="BL143" s="19" t="s">
        <v>123</v>
      </c>
      <c r="BM143" s="219" t="s">
        <v>235</v>
      </c>
    </row>
    <row r="144" s="2" customFormat="1">
      <c r="A144" s="40"/>
      <c r="B144" s="41"/>
      <c r="C144" s="42"/>
      <c r="D144" s="221" t="s">
        <v>125</v>
      </c>
      <c r="E144" s="42"/>
      <c r="F144" s="222" t="s">
        <v>236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125</v>
      </c>
      <c r="AU144" s="19" t="s">
        <v>82</v>
      </c>
    </row>
    <row r="145" s="2" customFormat="1" ht="24.15" customHeight="1">
      <c r="A145" s="40"/>
      <c r="B145" s="41"/>
      <c r="C145" s="207" t="s">
        <v>237</v>
      </c>
      <c r="D145" s="207" t="s">
        <v>119</v>
      </c>
      <c r="E145" s="208" t="s">
        <v>238</v>
      </c>
      <c r="F145" s="209" t="s">
        <v>239</v>
      </c>
      <c r="G145" s="210" t="s">
        <v>122</v>
      </c>
      <c r="H145" s="211">
        <v>4.2999999999999998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123</v>
      </c>
      <c r="AT145" s="219" t="s">
        <v>119</v>
      </c>
      <c r="AU145" s="219" t="s">
        <v>82</v>
      </c>
      <c r="AY145" s="19" t="s">
        <v>117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78</v>
      </c>
      <c r="BK145" s="220">
        <f>ROUND(I145*H145,2)</f>
        <v>0</v>
      </c>
      <c r="BL145" s="19" t="s">
        <v>123</v>
      </c>
      <c r="BM145" s="219" t="s">
        <v>240</v>
      </c>
    </row>
    <row r="146" s="2" customFormat="1">
      <c r="A146" s="40"/>
      <c r="B146" s="41"/>
      <c r="C146" s="42"/>
      <c r="D146" s="221" t="s">
        <v>125</v>
      </c>
      <c r="E146" s="42"/>
      <c r="F146" s="222" t="s">
        <v>241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125</v>
      </c>
      <c r="AU146" s="19" t="s">
        <v>82</v>
      </c>
    </row>
    <row r="147" s="2" customFormat="1" ht="24.15" customHeight="1">
      <c r="A147" s="40"/>
      <c r="B147" s="41"/>
      <c r="C147" s="207" t="s">
        <v>7</v>
      </c>
      <c r="D147" s="207" t="s">
        <v>119</v>
      </c>
      <c r="E147" s="208" t="s">
        <v>242</v>
      </c>
      <c r="F147" s="209" t="s">
        <v>243</v>
      </c>
      <c r="G147" s="210" t="s">
        <v>122</v>
      </c>
      <c r="H147" s="211">
        <v>4.2999999999999998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44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123</v>
      </c>
      <c r="AT147" s="219" t="s">
        <v>119</v>
      </c>
      <c r="AU147" s="219" t="s">
        <v>82</v>
      </c>
      <c r="AY147" s="19" t="s">
        <v>117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78</v>
      </c>
      <c r="BK147" s="220">
        <f>ROUND(I147*H147,2)</f>
        <v>0</v>
      </c>
      <c r="BL147" s="19" t="s">
        <v>123</v>
      </c>
      <c r="BM147" s="219" t="s">
        <v>244</v>
      </c>
    </row>
    <row r="148" s="2" customFormat="1">
      <c r="A148" s="40"/>
      <c r="B148" s="41"/>
      <c r="C148" s="42"/>
      <c r="D148" s="221" t="s">
        <v>125</v>
      </c>
      <c r="E148" s="42"/>
      <c r="F148" s="222" t="s">
        <v>245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125</v>
      </c>
      <c r="AU148" s="19" t="s">
        <v>82</v>
      </c>
    </row>
    <row r="149" s="2" customFormat="1" ht="44.25" customHeight="1">
      <c r="A149" s="40"/>
      <c r="B149" s="41"/>
      <c r="C149" s="207" t="s">
        <v>246</v>
      </c>
      <c r="D149" s="207" t="s">
        <v>119</v>
      </c>
      <c r="E149" s="208" t="s">
        <v>247</v>
      </c>
      <c r="F149" s="209" t="s">
        <v>248</v>
      </c>
      <c r="G149" s="210" t="s">
        <v>122</v>
      </c>
      <c r="H149" s="211">
        <v>4.2999999999999998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123</v>
      </c>
      <c r="AT149" s="219" t="s">
        <v>119</v>
      </c>
      <c r="AU149" s="219" t="s">
        <v>82</v>
      </c>
      <c r="AY149" s="19" t="s">
        <v>117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78</v>
      </c>
      <c r="BK149" s="220">
        <f>ROUND(I149*H149,2)</f>
        <v>0</v>
      </c>
      <c r="BL149" s="19" t="s">
        <v>123</v>
      </c>
      <c r="BM149" s="219" t="s">
        <v>249</v>
      </c>
    </row>
    <row r="150" s="2" customFormat="1">
      <c r="A150" s="40"/>
      <c r="B150" s="41"/>
      <c r="C150" s="42"/>
      <c r="D150" s="221" t="s">
        <v>125</v>
      </c>
      <c r="E150" s="42"/>
      <c r="F150" s="222" t="s">
        <v>250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125</v>
      </c>
      <c r="AU150" s="19" t="s">
        <v>82</v>
      </c>
    </row>
    <row r="151" s="13" customFormat="1">
      <c r="A151" s="13"/>
      <c r="B151" s="226"/>
      <c r="C151" s="227"/>
      <c r="D151" s="228" t="s">
        <v>142</v>
      </c>
      <c r="E151" s="229" t="s">
        <v>19</v>
      </c>
      <c r="F151" s="230" t="s">
        <v>251</v>
      </c>
      <c r="G151" s="227"/>
      <c r="H151" s="231">
        <v>4.2599999999999998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142</v>
      </c>
      <c r="AU151" s="237" t="s">
        <v>82</v>
      </c>
      <c r="AV151" s="13" t="s">
        <v>82</v>
      </c>
      <c r="AW151" s="13" t="s">
        <v>35</v>
      </c>
      <c r="AX151" s="13" t="s">
        <v>73</v>
      </c>
      <c r="AY151" s="237" t="s">
        <v>117</v>
      </c>
    </row>
    <row r="152" s="13" customFormat="1">
      <c r="A152" s="13"/>
      <c r="B152" s="226"/>
      <c r="C152" s="227"/>
      <c r="D152" s="228" t="s">
        <v>142</v>
      </c>
      <c r="E152" s="229" t="s">
        <v>19</v>
      </c>
      <c r="F152" s="230" t="s">
        <v>252</v>
      </c>
      <c r="G152" s="227"/>
      <c r="H152" s="231">
        <v>4.2999999999999998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142</v>
      </c>
      <c r="AU152" s="237" t="s">
        <v>82</v>
      </c>
      <c r="AV152" s="13" t="s">
        <v>82</v>
      </c>
      <c r="AW152" s="13" t="s">
        <v>35</v>
      </c>
      <c r="AX152" s="13" t="s">
        <v>78</v>
      </c>
      <c r="AY152" s="237" t="s">
        <v>117</v>
      </c>
    </row>
    <row r="153" s="2" customFormat="1" ht="49.05" customHeight="1">
      <c r="A153" s="40"/>
      <c r="B153" s="41"/>
      <c r="C153" s="207" t="s">
        <v>253</v>
      </c>
      <c r="D153" s="207" t="s">
        <v>119</v>
      </c>
      <c r="E153" s="208" t="s">
        <v>254</v>
      </c>
      <c r="F153" s="209" t="s">
        <v>255</v>
      </c>
      <c r="G153" s="210" t="s">
        <v>122</v>
      </c>
      <c r="H153" s="211">
        <v>4.2999999999999998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44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123</v>
      </c>
      <c r="AT153" s="219" t="s">
        <v>119</v>
      </c>
      <c r="AU153" s="219" t="s">
        <v>82</v>
      </c>
      <c r="AY153" s="19" t="s">
        <v>117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78</v>
      </c>
      <c r="BK153" s="220">
        <f>ROUND(I153*H153,2)</f>
        <v>0</v>
      </c>
      <c r="BL153" s="19" t="s">
        <v>123</v>
      </c>
      <c r="BM153" s="219" t="s">
        <v>256</v>
      </c>
    </row>
    <row r="154" s="2" customFormat="1">
      <c r="A154" s="40"/>
      <c r="B154" s="41"/>
      <c r="C154" s="42"/>
      <c r="D154" s="221" t="s">
        <v>125</v>
      </c>
      <c r="E154" s="42"/>
      <c r="F154" s="222" t="s">
        <v>257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125</v>
      </c>
      <c r="AU154" s="19" t="s">
        <v>82</v>
      </c>
    </row>
    <row r="155" s="2" customFormat="1" ht="78" customHeight="1">
      <c r="A155" s="40"/>
      <c r="B155" s="41"/>
      <c r="C155" s="207" t="s">
        <v>258</v>
      </c>
      <c r="D155" s="207" t="s">
        <v>119</v>
      </c>
      <c r="E155" s="208" t="s">
        <v>259</v>
      </c>
      <c r="F155" s="209" t="s">
        <v>260</v>
      </c>
      <c r="G155" s="210" t="s">
        <v>122</v>
      </c>
      <c r="H155" s="211">
        <v>42.600000000000001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44</v>
      </c>
      <c r="O155" s="86"/>
      <c r="P155" s="217">
        <f>O155*H155</f>
        <v>0</v>
      </c>
      <c r="Q155" s="217">
        <v>0.089219999999999994</v>
      </c>
      <c r="R155" s="217">
        <f>Q155*H155</f>
        <v>3.8007719999999998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123</v>
      </c>
      <c r="AT155" s="219" t="s">
        <v>119</v>
      </c>
      <c r="AU155" s="219" t="s">
        <v>82</v>
      </c>
      <c r="AY155" s="19" t="s">
        <v>117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78</v>
      </c>
      <c r="BK155" s="220">
        <f>ROUND(I155*H155,2)</f>
        <v>0</v>
      </c>
      <c r="BL155" s="19" t="s">
        <v>123</v>
      </c>
      <c r="BM155" s="219" t="s">
        <v>261</v>
      </c>
    </row>
    <row r="156" s="2" customFormat="1">
      <c r="A156" s="40"/>
      <c r="B156" s="41"/>
      <c r="C156" s="42"/>
      <c r="D156" s="221" t="s">
        <v>125</v>
      </c>
      <c r="E156" s="42"/>
      <c r="F156" s="222" t="s">
        <v>262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125</v>
      </c>
      <c r="AU156" s="19" t="s">
        <v>82</v>
      </c>
    </row>
    <row r="157" s="13" customFormat="1">
      <c r="A157" s="13"/>
      <c r="B157" s="226"/>
      <c r="C157" s="227"/>
      <c r="D157" s="228" t="s">
        <v>142</v>
      </c>
      <c r="E157" s="229" t="s">
        <v>19</v>
      </c>
      <c r="F157" s="230" t="s">
        <v>263</v>
      </c>
      <c r="G157" s="227"/>
      <c r="H157" s="231">
        <v>42.600000000000001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142</v>
      </c>
      <c r="AU157" s="237" t="s">
        <v>82</v>
      </c>
      <c r="AV157" s="13" t="s">
        <v>82</v>
      </c>
      <c r="AW157" s="13" t="s">
        <v>35</v>
      </c>
      <c r="AX157" s="13" t="s">
        <v>78</v>
      </c>
      <c r="AY157" s="237" t="s">
        <v>117</v>
      </c>
    </row>
    <row r="158" s="2" customFormat="1" ht="24.15" customHeight="1">
      <c r="A158" s="40"/>
      <c r="B158" s="41"/>
      <c r="C158" s="259" t="s">
        <v>264</v>
      </c>
      <c r="D158" s="259" t="s">
        <v>207</v>
      </c>
      <c r="E158" s="260" t="s">
        <v>265</v>
      </c>
      <c r="F158" s="261" t="s">
        <v>266</v>
      </c>
      <c r="G158" s="262" t="s">
        <v>122</v>
      </c>
      <c r="H158" s="263">
        <v>43.878</v>
      </c>
      <c r="I158" s="264"/>
      <c r="J158" s="265">
        <f>ROUND(I158*H158,2)</f>
        <v>0</v>
      </c>
      <c r="K158" s="266"/>
      <c r="L158" s="267"/>
      <c r="M158" s="268" t="s">
        <v>19</v>
      </c>
      <c r="N158" s="269" t="s">
        <v>44</v>
      </c>
      <c r="O158" s="86"/>
      <c r="P158" s="217">
        <f>O158*H158</f>
        <v>0</v>
      </c>
      <c r="Q158" s="217">
        <v>0.13200000000000001</v>
      </c>
      <c r="R158" s="217">
        <f>Q158*H158</f>
        <v>5.7918960000000004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164</v>
      </c>
      <c r="AT158" s="219" t="s">
        <v>207</v>
      </c>
      <c r="AU158" s="219" t="s">
        <v>82</v>
      </c>
      <c r="AY158" s="19" t="s">
        <v>117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78</v>
      </c>
      <c r="BK158" s="220">
        <f>ROUND(I158*H158,2)</f>
        <v>0</v>
      </c>
      <c r="BL158" s="19" t="s">
        <v>123</v>
      </c>
      <c r="BM158" s="219" t="s">
        <v>267</v>
      </c>
    </row>
    <row r="159" s="13" customFormat="1">
      <c r="A159" s="13"/>
      <c r="B159" s="226"/>
      <c r="C159" s="227"/>
      <c r="D159" s="228" t="s">
        <v>142</v>
      </c>
      <c r="E159" s="227"/>
      <c r="F159" s="230" t="s">
        <v>268</v>
      </c>
      <c r="G159" s="227"/>
      <c r="H159" s="231">
        <v>43.878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142</v>
      </c>
      <c r="AU159" s="237" t="s">
        <v>82</v>
      </c>
      <c r="AV159" s="13" t="s">
        <v>82</v>
      </c>
      <c r="AW159" s="13" t="s">
        <v>4</v>
      </c>
      <c r="AX159" s="13" t="s">
        <v>78</v>
      </c>
      <c r="AY159" s="237" t="s">
        <v>117</v>
      </c>
    </row>
    <row r="160" s="12" customFormat="1" ht="22.8" customHeight="1">
      <c r="A160" s="12"/>
      <c r="B160" s="191"/>
      <c r="C160" s="192"/>
      <c r="D160" s="193" t="s">
        <v>72</v>
      </c>
      <c r="E160" s="205" t="s">
        <v>172</v>
      </c>
      <c r="F160" s="205" t="s">
        <v>269</v>
      </c>
      <c r="G160" s="192"/>
      <c r="H160" s="192"/>
      <c r="I160" s="195"/>
      <c r="J160" s="206">
        <f>BK160</f>
        <v>0</v>
      </c>
      <c r="K160" s="192"/>
      <c r="L160" s="197"/>
      <c r="M160" s="198"/>
      <c r="N160" s="199"/>
      <c r="O160" s="199"/>
      <c r="P160" s="200">
        <f>SUM(P161:P193)</f>
        <v>0</v>
      </c>
      <c r="Q160" s="199"/>
      <c r="R160" s="200">
        <f>SUM(R161:R193)</f>
        <v>2.432067</v>
      </c>
      <c r="S160" s="199"/>
      <c r="T160" s="201">
        <f>SUM(T161:T193)</f>
        <v>0.082000000000000003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2" t="s">
        <v>78</v>
      </c>
      <c r="AT160" s="203" t="s">
        <v>72</v>
      </c>
      <c r="AU160" s="203" t="s">
        <v>78</v>
      </c>
      <c r="AY160" s="202" t="s">
        <v>117</v>
      </c>
      <c r="BK160" s="204">
        <f>SUM(BK161:BK193)</f>
        <v>0</v>
      </c>
    </row>
    <row r="161" s="2" customFormat="1" ht="16.5" customHeight="1">
      <c r="A161" s="40"/>
      <c r="B161" s="41"/>
      <c r="C161" s="207" t="s">
        <v>270</v>
      </c>
      <c r="D161" s="207" t="s">
        <v>119</v>
      </c>
      <c r="E161" s="208" t="s">
        <v>271</v>
      </c>
      <c r="F161" s="209" t="s">
        <v>272</v>
      </c>
      <c r="G161" s="210" t="s">
        <v>223</v>
      </c>
      <c r="H161" s="211">
        <v>8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44</v>
      </c>
      <c r="O161" s="86"/>
      <c r="P161" s="217">
        <f>O161*H161</f>
        <v>0</v>
      </c>
      <c r="Q161" s="217">
        <v>0.0030000000000000001</v>
      </c>
      <c r="R161" s="217">
        <f>Q161*H161</f>
        <v>0.024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123</v>
      </c>
      <c r="AT161" s="219" t="s">
        <v>119</v>
      </c>
      <c r="AU161" s="219" t="s">
        <v>82</v>
      </c>
      <c r="AY161" s="19" t="s">
        <v>117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78</v>
      </c>
      <c r="BK161" s="220">
        <f>ROUND(I161*H161,2)</f>
        <v>0</v>
      </c>
      <c r="BL161" s="19" t="s">
        <v>123</v>
      </c>
      <c r="BM161" s="219" t="s">
        <v>273</v>
      </c>
    </row>
    <row r="162" s="2" customFormat="1">
      <c r="A162" s="40"/>
      <c r="B162" s="41"/>
      <c r="C162" s="42"/>
      <c r="D162" s="221" t="s">
        <v>125</v>
      </c>
      <c r="E162" s="42"/>
      <c r="F162" s="222" t="s">
        <v>274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125</v>
      </c>
      <c r="AU162" s="19" t="s">
        <v>82</v>
      </c>
    </row>
    <row r="163" s="2" customFormat="1" ht="16.5" customHeight="1">
      <c r="A163" s="40"/>
      <c r="B163" s="41"/>
      <c r="C163" s="259" t="s">
        <v>275</v>
      </c>
      <c r="D163" s="259" t="s">
        <v>207</v>
      </c>
      <c r="E163" s="260" t="s">
        <v>276</v>
      </c>
      <c r="F163" s="261" t="s">
        <v>277</v>
      </c>
      <c r="G163" s="262" t="s">
        <v>223</v>
      </c>
      <c r="H163" s="263">
        <v>8</v>
      </c>
      <c r="I163" s="264"/>
      <c r="J163" s="265">
        <f>ROUND(I163*H163,2)</f>
        <v>0</v>
      </c>
      <c r="K163" s="266"/>
      <c r="L163" s="267"/>
      <c r="M163" s="268" t="s">
        <v>19</v>
      </c>
      <c r="N163" s="269" t="s">
        <v>44</v>
      </c>
      <c r="O163" s="86"/>
      <c r="P163" s="217">
        <f>O163*H163</f>
        <v>0</v>
      </c>
      <c r="Q163" s="217">
        <v>0.0061000000000000004</v>
      </c>
      <c r="R163" s="217">
        <f>Q163*H163</f>
        <v>0.048800000000000003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164</v>
      </c>
      <c r="AT163" s="219" t="s">
        <v>207</v>
      </c>
      <c r="AU163" s="219" t="s">
        <v>82</v>
      </c>
      <c r="AY163" s="19" t="s">
        <v>117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78</v>
      </c>
      <c r="BK163" s="220">
        <f>ROUND(I163*H163,2)</f>
        <v>0</v>
      </c>
      <c r="BL163" s="19" t="s">
        <v>123</v>
      </c>
      <c r="BM163" s="219" t="s">
        <v>278</v>
      </c>
    </row>
    <row r="164" s="2" customFormat="1" ht="21.75" customHeight="1">
      <c r="A164" s="40"/>
      <c r="B164" s="41"/>
      <c r="C164" s="207" t="s">
        <v>279</v>
      </c>
      <c r="D164" s="207" t="s">
        <v>119</v>
      </c>
      <c r="E164" s="208" t="s">
        <v>280</v>
      </c>
      <c r="F164" s="209" t="s">
        <v>281</v>
      </c>
      <c r="G164" s="210" t="s">
        <v>223</v>
      </c>
      <c r="H164" s="211">
        <v>6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44</v>
      </c>
      <c r="O164" s="86"/>
      <c r="P164" s="217">
        <f>O164*H164</f>
        <v>0</v>
      </c>
      <c r="Q164" s="217">
        <v>0.0044999999999999997</v>
      </c>
      <c r="R164" s="217">
        <f>Q164*H164</f>
        <v>0.026999999999999996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123</v>
      </c>
      <c r="AT164" s="219" t="s">
        <v>119</v>
      </c>
      <c r="AU164" s="219" t="s">
        <v>82</v>
      </c>
      <c r="AY164" s="19" t="s">
        <v>117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78</v>
      </c>
      <c r="BK164" s="220">
        <f>ROUND(I164*H164,2)</f>
        <v>0</v>
      </c>
      <c r="BL164" s="19" t="s">
        <v>123</v>
      </c>
      <c r="BM164" s="219" t="s">
        <v>282</v>
      </c>
    </row>
    <row r="165" s="2" customFormat="1">
      <c r="A165" s="40"/>
      <c r="B165" s="41"/>
      <c r="C165" s="42"/>
      <c r="D165" s="221" t="s">
        <v>125</v>
      </c>
      <c r="E165" s="42"/>
      <c r="F165" s="222" t="s">
        <v>283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125</v>
      </c>
      <c r="AU165" s="19" t="s">
        <v>82</v>
      </c>
    </row>
    <row r="166" s="2" customFormat="1" ht="16.5" customHeight="1">
      <c r="A166" s="40"/>
      <c r="B166" s="41"/>
      <c r="C166" s="259" t="s">
        <v>284</v>
      </c>
      <c r="D166" s="259" t="s">
        <v>207</v>
      </c>
      <c r="E166" s="260" t="s">
        <v>285</v>
      </c>
      <c r="F166" s="261" t="s">
        <v>286</v>
      </c>
      <c r="G166" s="262" t="s">
        <v>223</v>
      </c>
      <c r="H166" s="263">
        <v>6</v>
      </c>
      <c r="I166" s="264"/>
      <c r="J166" s="265">
        <f>ROUND(I166*H166,2)</f>
        <v>0</v>
      </c>
      <c r="K166" s="266"/>
      <c r="L166" s="267"/>
      <c r="M166" s="268" t="s">
        <v>19</v>
      </c>
      <c r="N166" s="269" t="s">
        <v>44</v>
      </c>
      <c r="O166" s="86"/>
      <c r="P166" s="217">
        <f>O166*H166</f>
        <v>0</v>
      </c>
      <c r="Q166" s="217">
        <v>0.017000000000000001</v>
      </c>
      <c r="R166" s="217">
        <f>Q166*H166</f>
        <v>0.10200000000000001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164</v>
      </c>
      <c r="AT166" s="219" t="s">
        <v>207</v>
      </c>
      <c r="AU166" s="219" t="s">
        <v>82</v>
      </c>
      <c r="AY166" s="19" t="s">
        <v>117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78</v>
      </c>
      <c r="BK166" s="220">
        <f>ROUND(I166*H166,2)</f>
        <v>0</v>
      </c>
      <c r="BL166" s="19" t="s">
        <v>123</v>
      </c>
      <c r="BM166" s="219" t="s">
        <v>287</v>
      </c>
    </row>
    <row r="167" s="2" customFormat="1" ht="24.15" customHeight="1">
      <c r="A167" s="40"/>
      <c r="B167" s="41"/>
      <c r="C167" s="207" t="s">
        <v>288</v>
      </c>
      <c r="D167" s="207" t="s">
        <v>119</v>
      </c>
      <c r="E167" s="208" t="s">
        <v>289</v>
      </c>
      <c r="F167" s="209" t="s">
        <v>290</v>
      </c>
      <c r="G167" s="210" t="s">
        <v>223</v>
      </c>
      <c r="H167" s="211">
        <v>1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44</v>
      </c>
      <c r="O167" s="86"/>
      <c r="P167" s="217">
        <f>O167*H167</f>
        <v>0</v>
      </c>
      <c r="Q167" s="217">
        <v>0.10940999999999999</v>
      </c>
      <c r="R167" s="217">
        <f>Q167*H167</f>
        <v>0.10940999999999999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123</v>
      </c>
      <c r="AT167" s="219" t="s">
        <v>119</v>
      </c>
      <c r="AU167" s="219" t="s">
        <v>82</v>
      </c>
      <c r="AY167" s="19" t="s">
        <v>117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78</v>
      </c>
      <c r="BK167" s="220">
        <f>ROUND(I167*H167,2)</f>
        <v>0</v>
      </c>
      <c r="BL167" s="19" t="s">
        <v>123</v>
      </c>
      <c r="BM167" s="219" t="s">
        <v>291</v>
      </c>
    </row>
    <row r="168" s="2" customFormat="1">
      <c r="A168" s="40"/>
      <c r="B168" s="41"/>
      <c r="C168" s="42"/>
      <c r="D168" s="221" t="s">
        <v>125</v>
      </c>
      <c r="E168" s="42"/>
      <c r="F168" s="222" t="s">
        <v>292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125</v>
      </c>
      <c r="AU168" s="19" t="s">
        <v>82</v>
      </c>
    </row>
    <row r="169" s="2" customFormat="1" ht="24.15" customHeight="1">
      <c r="A169" s="40"/>
      <c r="B169" s="41"/>
      <c r="C169" s="207" t="s">
        <v>293</v>
      </c>
      <c r="D169" s="207" t="s">
        <v>119</v>
      </c>
      <c r="E169" s="208" t="s">
        <v>294</v>
      </c>
      <c r="F169" s="209" t="s">
        <v>295</v>
      </c>
      <c r="G169" s="210" t="s">
        <v>134</v>
      </c>
      <c r="H169" s="211">
        <v>10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44</v>
      </c>
      <c r="O169" s="86"/>
      <c r="P169" s="217">
        <f>O169*H169</f>
        <v>0</v>
      </c>
      <c r="Q169" s="217">
        <v>0.00020000000000000001</v>
      </c>
      <c r="R169" s="217">
        <f>Q169*H169</f>
        <v>0.002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123</v>
      </c>
      <c r="AT169" s="219" t="s">
        <v>119</v>
      </c>
      <c r="AU169" s="219" t="s">
        <v>82</v>
      </c>
      <c r="AY169" s="19" t="s">
        <v>117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78</v>
      </c>
      <c r="BK169" s="220">
        <f>ROUND(I169*H169,2)</f>
        <v>0</v>
      </c>
      <c r="BL169" s="19" t="s">
        <v>123</v>
      </c>
      <c r="BM169" s="219" t="s">
        <v>296</v>
      </c>
    </row>
    <row r="170" s="2" customFormat="1">
      <c r="A170" s="40"/>
      <c r="B170" s="41"/>
      <c r="C170" s="42"/>
      <c r="D170" s="221" t="s">
        <v>125</v>
      </c>
      <c r="E170" s="42"/>
      <c r="F170" s="222" t="s">
        <v>297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125</v>
      </c>
      <c r="AU170" s="19" t="s">
        <v>82</v>
      </c>
    </row>
    <row r="171" s="14" customFormat="1">
      <c r="A171" s="14"/>
      <c r="B171" s="238"/>
      <c r="C171" s="239"/>
      <c r="D171" s="228" t="s">
        <v>142</v>
      </c>
      <c r="E171" s="240" t="s">
        <v>19</v>
      </c>
      <c r="F171" s="241" t="s">
        <v>298</v>
      </c>
      <c r="G171" s="239"/>
      <c r="H171" s="240" t="s">
        <v>19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142</v>
      </c>
      <c r="AU171" s="247" t="s">
        <v>82</v>
      </c>
      <c r="AV171" s="14" t="s">
        <v>78</v>
      </c>
      <c r="AW171" s="14" t="s">
        <v>35</v>
      </c>
      <c r="AX171" s="14" t="s">
        <v>73</v>
      </c>
      <c r="AY171" s="247" t="s">
        <v>117</v>
      </c>
    </row>
    <row r="172" s="13" customFormat="1">
      <c r="A172" s="13"/>
      <c r="B172" s="226"/>
      <c r="C172" s="227"/>
      <c r="D172" s="228" t="s">
        <v>142</v>
      </c>
      <c r="E172" s="229" t="s">
        <v>19</v>
      </c>
      <c r="F172" s="230" t="s">
        <v>180</v>
      </c>
      <c r="G172" s="227"/>
      <c r="H172" s="231">
        <v>10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142</v>
      </c>
      <c r="AU172" s="237" t="s">
        <v>82</v>
      </c>
      <c r="AV172" s="13" t="s">
        <v>82</v>
      </c>
      <c r="AW172" s="13" t="s">
        <v>35</v>
      </c>
      <c r="AX172" s="13" t="s">
        <v>78</v>
      </c>
      <c r="AY172" s="237" t="s">
        <v>117</v>
      </c>
    </row>
    <row r="173" s="2" customFormat="1" ht="49.05" customHeight="1">
      <c r="A173" s="40"/>
      <c r="B173" s="41"/>
      <c r="C173" s="207" t="s">
        <v>299</v>
      </c>
      <c r="D173" s="207" t="s">
        <v>119</v>
      </c>
      <c r="E173" s="208" t="s">
        <v>300</v>
      </c>
      <c r="F173" s="209" t="s">
        <v>301</v>
      </c>
      <c r="G173" s="210" t="s">
        <v>134</v>
      </c>
      <c r="H173" s="211">
        <v>9.5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44</v>
      </c>
      <c r="O173" s="86"/>
      <c r="P173" s="217">
        <f>O173*H173</f>
        <v>0</v>
      </c>
      <c r="Q173" s="217">
        <v>0.15540000000000001</v>
      </c>
      <c r="R173" s="217">
        <f>Q173*H173</f>
        <v>1.4763000000000002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123</v>
      </c>
      <c r="AT173" s="219" t="s">
        <v>119</v>
      </c>
      <c r="AU173" s="219" t="s">
        <v>82</v>
      </c>
      <c r="AY173" s="19" t="s">
        <v>117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78</v>
      </c>
      <c r="BK173" s="220">
        <f>ROUND(I173*H173,2)</f>
        <v>0</v>
      </c>
      <c r="BL173" s="19" t="s">
        <v>123</v>
      </c>
      <c r="BM173" s="219" t="s">
        <v>302</v>
      </c>
    </row>
    <row r="174" s="2" customFormat="1">
      <c r="A174" s="40"/>
      <c r="B174" s="41"/>
      <c r="C174" s="42"/>
      <c r="D174" s="221" t="s">
        <v>125</v>
      </c>
      <c r="E174" s="42"/>
      <c r="F174" s="222" t="s">
        <v>303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82</v>
      </c>
    </row>
    <row r="175" s="2" customFormat="1" ht="24.15" customHeight="1">
      <c r="A175" s="40"/>
      <c r="B175" s="41"/>
      <c r="C175" s="259" t="s">
        <v>304</v>
      </c>
      <c r="D175" s="259" t="s">
        <v>207</v>
      </c>
      <c r="E175" s="260" t="s">
        <v>305</v>
      </c>
      <c r="F175" s="261" t="s">
        <v>306</v>
      </c>
      <c r="G175" s="262" t="s">
        <v>134</v>
      </c>
      <c r="H175" s="263">
        <v>9.6899999999999995</v>
      </c>
      <c r="I175" s="264"/>
      <c r="J175" s="265">
        <f>ROUND(I175*H175,2)</f>
        <v>0</v>
      </c>
      <c r="K175" s="266"/>
      <c r="L175" s="267"/>
      <c r="M175" s="268" t="s">
        <v>19</v>
      </c>
      <c r="N175" s="269" t="s">
        <v>44</v>
      </c>
      <c r="O175" s="86"/>
      <c r="P175" s="217">
        <f>O175*H175</f>
        <v>0</v>
      </c>
      <c r="Q175" s="217">
        <v>0.048300000000000003</v>
      </c>
      <c r="R175" s="217">
        <f>Q175*H175</f>
        <v>0.46802700000000003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164</v>
      </c>
      <c r="AT175" s="219" t="s">
        <v>207</v>
      </c>
      <c r="AU175" s="219" t="s">
        <v>82</v>
      </c>
      <c r="AY175" s="19" t="s">
        <v>117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78</v>
      </c>
      <c r="BK175" s="220">
        <f>ROUND(I175*H175,2)</f>
        <v>0</v>
      </c>
      <c r="BL175" s="19" t="s">
        <v>123</v>
      </c>
      <c r="BM175" s="219" t="s">
        <v>307</v>
      </c>
    </row>
    <row r="176" s="13" customFormat="1">
      <c r="A176" s="13"/>
      <c r="B176" s="226"/>
      <c r="C176" s="227"/>
      <c r="D176" s="228" t="s">
        <v>142</v>
      </c>
      <c r="E176" s="227"/>
      <c r="F176" s="230" t="s">
        <v>308</v>
      </c>
      <c r="G176" s="227"/>
      <c r="H176" s="231">
        <v>9.6899999999999995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142</v>
      </c>
      <c r="AU176" s="237" t="s">
        <v>82</v>
      </c>
      <c r="AV176" s="13" t="s">
        <v>82</v>
      </c>
      <c r="AW176" s="13" t="s">
        <v>4</v>
      </c>
      <c r="AX176" s="13" t="s">
        <v>78</v>
      </c>
      <c r="AY176" s="237" t="s">
        <v>117</v>
      </c>
    </row>
    <row r="177" s="2" customFormat="1" ht="49.05" customHeight="1">
      <c r="A177" s="40"/>
      <c r="B177" s="41"/>
      <c r="C177" s="207" t="s">
        <v>309</v>
      </c>
      <c r="D177" s="207" t="s">
        <v>119</v>
      </c>
      <c r="E177" s="208" t="s">
        <v>310</v>
      </c>
      <c r="F177" s="209" t="s">
        <v>311</v>
      </c>
      <c r="G177" s="210" t="s">
        <v>134</v>
      </c>
      <c r="H177" s="211">
        <v>1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44</v>
      </c>
      <c r="O177" s="86"/>
      <c r="P177" s="217">
        <f>O177*H177</f>
        <v>0</v>
      </c>
      <c r="Q177" s="217">
        <v>0.1295</v>
      </c>
      <c r="R177" s="217">
        <f>Q177*H177</f>
        <v>0.1295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123</v>
      </c>
      <c r="AT177" s="219" t="s">
        <v>119</v>
      </c>
      <c r="AU177" s="219" t="s">
        <v>82</v>
      </c>
      <c r="AY177" s="19" t="s">
        <v>117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78</v>
      </c>
      <c r="BK177" s="220">
        <f>ROUND(I177*H177,2)</f>
        <v>0</v>
      </c>
      <c r="BL177" s="19" t="s">
        <v>123</v>
      </c>
      <c r="BM177" s="219" t="s">
        <v>312</v>
      </c>
    </row>
    <row r="178" s="2" customFormat="1">
      <c r="A178" s="40"/>
      <c r="B178" s="41"/>
      <c r="C178" s="42"/>
      <c r="D178" s="221" t="s">
        <v>125</v>
      </c>
      <c r="E178" s="42"/>
      <c r="F178" s="222" t="s">
        <v>313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125</v>
      </c>
      <c r="AU178" s="19" t="s">
        <v>82</v>
      </c>
    </row>
    <row r="179" s="2" customFormat="1" ht="16.5" customHeight="1">
      <c r="A179" s="40"/>
      <c r="B179" s="41"/>
      <c r="C179" s="259" t="s">
        <v>179</v>
      </c>
      <c r="D179" s="259" t="s">
        <v>207</v>
      </c>
      <c r="E179" s="260" t="s">
        <v>314</v>
      </c>
      <c r="F179" s="261" t="s">
        <v>315</v>
      </c>
      <c r="G179" s="262" t="s">
        <v>134</v>
      </c>
      <c r="H179" s="263">
        <v>1.02</v>
      </c>
      <c r="I179" s="264"/>
      <c r="J179" s="265">
        <f>ROUND(I179*H179,2)</f>
        <v>0</v>
      </c>
      <c r="K179" s="266"/>
      <c r="L179" s="267"/>
      <c r="M179" s="268" t="s">
        <v>19</v>
      </c>
      <c r="N179" s="269" t="s">
        <v>44</v>
      </c>
      <c r="O179" s="86"/>
      <c r="P179" s="217">
        <f>O179*H179</f>
        <v>0</v>
      </c>
      <c r="Q179" s="217">
        <v>0.029000000000000001</v>
      </c>
      <c r="R179" s="217">
        <f>Q179*H179</f>
        <v>0.029580000000000002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164</v>
      </c>
      <c r="AT179" s="219" t="s">
        <v>207</v>
      </c>
      <c r="AU179" s="219" t="s">
        <v>82</v>
      </c>
      <c r="AY179" s="19" t="s">
        <v>117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78</v>
      </c>
      <c r="BK179" s="220">
        <f>ROUND(I179*H179,2)</f>
        <v>0</v>
      </c>
      <c r="BL179" s="19" t="s">
        <v>123</v>
      </c>
      <c r="BM179" s="219" t="s">
        <v>316</v>
      </c>
    </row>
    <row r="180" s="13" customFormat="1">
      <c r="A180" s="13"/>
      <c r="B180" s="226"/>
      <c r="C180" s="227"/>
      <c r="D180" s="228" t="s">
        <v>142</v>
      </c>
      <c r="E180" s="227"/>
      <c r="F180" s="230" t="s">
        <v>317</v>
      </c>
      <c r="G180" s="227"/>
      <c r="H180" s="231">
        <v>1.02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142</v>
      </c>
      <c r="AU180" s="237" t="s">
        <v>82</v>
      </c>
      <c r="AV180" s="13" t="s">
        <v>82</v>
      </c>
      <c r="AW180" s="13" t="s">
        <v>4</v>
      </c>
      <c r="AX180" s="13" t="s">
        <v>78</v>
      </c>
      <c r="AY180" s="237" t="s">
        <v>117</v>
      </c>
    </row>
    <row r="181" s="2" customFormat="1" ht="37.8" customHeight="1">
      <c r="A181" s="40"/>
      <c r="B181" s="41"/>
      <c r="C181" s="207" t="s">
        <v>318</v>
      </c>
      <c r="D181" s="207" t="s">
        <v>119</v>
      </c>
      <c r="E181" s="208" t="s">
        <v>319</v>
      </c>
      <c r="F181" s="209" t="s">
        <v>320</v>
      </c>
      <c r="G181" s="210" t="s">
        <v>134</v>
      </c>
      <c r="H181" s="211">
        <v>14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44</v>
      </c>
      <c r="O181" s="86"/>
      <c r="P181" s="217">
        <f>O181*H181</f>
        <v>0</v>
      </c>
      <c r="Q181" s="217">
        <v>0.00044999999999999999</v>
      </c>
      <c r="R181" s="217">
        <f>Q181*H181</f>
        <v>0.0063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123</v>
      </c>
      <c r="AT181" s="219" t="s">
        <v>119</v>
      </c>
      <c r="AU181" s="219" t="s">
        <v>82</v>
      </c>
      <c r="AY181" s="19" t="s">
        <v>117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78</v>
      </c>
      <c r="BK181" s="220">
        <f>ROUND(I181*H181,2)</f>
        <v>0</v>
      </c>
      <c r="BL181" s="19" t="s">
        <v>123</v>
      </c>
      <c r="BM181" s="219" t="s">
        <v>321</v>
      </c>
    </row>
    <row r="182" s="2" customFormat="1">
      <c r="A182" s="40"/>
      <c r="B182" s="41"/>
      <c r="C182" s="42"/>
      <c r="D182" s="221" t="s">
        <v>125</v>
      </c>
      <c r="E182" s="42"/>
      <c r="F182" s="222" t="s">
        <v>322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125</v>
      </c>
      <c r="AU182" s="19" t="s">
        <v>82</v>
      </c>
    </row>
    <row r="183" s="2" customFormat="1">
      <c r="A183" s="40"/>
      <c r="B183" s="41"/>
      <c r="C183" s="42"/>
      <c r="D183" s="228" t="s">
        <v>323</v>
      </c>
      <c r="E183" s="42"/>
      <c r="F183" s="270" t="s">
        <v>324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323</v>
      </c>
      <c r="AU183" s="19" t="s">
        <v>82</v>
      </c>
    </row>
    <row r="184" s="2" customFormat="1" ht="37.8" customHeight="1">
      <c r="A184" s="40"/>
      <c r="B184" s="41"/>
      <c r="C184" s="207" t="s">
        <v>325</v>
      </c>
      <c r="D184" s="207" t="s">
        <v>119</v>
      </c>
      <c r="E184" s="208" t="s">
        <v>326</v>
      </c>
      <c r="F184" s="209" t="s">
        <v>327</v>
      </c>
      <c r="G184" s="210" t="s">
        <v>134</v>
      </c>
      <c r="H184" s="211">
        <v>15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44</v>
      </c>
      <c r="O184" s="86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123</v>
      </c>
      <c r="AT184" s="219" t="s">
        <v>119</v>
      </c>
      <c r="AU184" s="219" t="s">
        <v>82</v>
      </c>
      <c r="AY184" s="19" t="s">
        <v>117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78</v>
      </c>
      <c r="BK184" s="220">
        <f>ROUND(I184*H184,2)</f>
        <v>0</v>
      </c>
      <c r="BL184" s="19" t="s">
        <v>123</v>
      </c>
      <c r="BM184" s="219" t="s">
        <v>328</v>
      </c>
    </row>
    <row r="185" s="2" customFormat="1">
      <c r="A185" s="40"/>
      <c r="B185" s="41"/>
      <c r="C185" s="42"/>
      <c r="D185" s="221" t="s">
        <v>125</v>
      </c>
      <c r="E185" s="42"/>
      <c r="F185" s="222" t="s">
        <v>329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125</v>
      </c>
      <c r="AU185" s="19" t="s">
        <v>82</v>
      </c>
    </row>
    <row r="186" s="2" customFormat="1" ht="62.7" customHeight="1">
      <c r="A186" s="40"/>
      <c r="B186" s="41"/>
      <c r="C186" s="207" t="s">
        <v>330</v>
      </c>
      <c r="D186" s="207" t="s">
        <v>119</v>
      </c>
      <c r="E186" s="208" t="s">
        <v>331</v>
      </c>
      <c r="F186" s="209" t="s">
        <v>332</v>
      </c>
      <c r="G186" s="210" t="s">
        <v>134</v>
      </c>
      <c r="H186" s="211">
        <v>15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0.00060999999999999997</v>
      </c>
      <c r="R186" s="217">
        <f>Q186*H186</f>
        <v>0.0091500000000000001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123</v>
      </c>
      <c r="AT186" s="219" t="s">
        <v>119</v>
      </c>
      <c r="AU186" s="219" t="s">
        <v>82</v>
      </c>
      <c r="AY186" s="19" t="s">
        <v>117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78</v>
      </c>
      <c r="BK186" s="220">
        <f>ROUND(I186*H186,2)</f>
        <v>0</v>
      </c>
      <c r="BL186" s="19" t="s">
        <v>123</v>
      </c>
      <c r="BM186" s="219" t="s">
        <v>333</v>
      </c>
    </row>
    <row r="187" s="2" customFormat="1">
      <c r="A187" s="40"/>
      <c r="B187" s="41"/>
      <c r="C187" s="42"/>
      <c r="D187" s="221" t="s">
        <v>125</v>
      </c>
      <c r="E187" s="42"/>
      <c r="F187" s="222" t="s">
        <v>334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125</v>
      </c>
      <c r="AU187" s="19" t="s">
        <v>82</v>
      </c>
    </row>
    <row r="188" s="2" customFormat="1" ht="62.7" customHeight="1">
      <c r="A188" s="40"/>
      <c r="B188" s="41"/>
      <c r="C188" s="207" t="s">
        <v>335</v>
      </c>
      <c r="D188" s="207" t="s">
        <v>119</v>
      </c>
      <c r="E188" s="208" t="s">
        <v>336</v>
      </c>
      <c r="F188" s="209" t="s">
        <v>337</v>
      </c>
      <c r="G188" s="210" t="s">
        <v>122</v>
      </c>
      <c r="H188" s="211">
        <v>5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44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123</v>
      </c>
      <c r="AT188" s="219" t="s">
        <v>119</v>
      </c>
      <c r="AU188" s="219" t="s">
        <v>82</v>
      </c>
      <c r="AY188" s="19" t="s">
        <v>117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78</v>
      </c>
      <c r="BK188" s="220">
        <f>ROUND(I188*H188,2)</f>
        <v>0</v>
      </c>
      <c r="BL188" s="19" t="s">
        <v>123</v>
      </c>
      <c r="BM188" s="219" t="s">
        <v>338</v>
      </c>
    </row>
    <row r="189" s="2" customFormat="1">
      <c r="A189" s="40"/>
      <c r="B189" s="41"/>
      <c r="C189" s="42"/>
      <c r="D189" s="221" t="s">
        <v>125</v>
      </c>
      <c r="E189" s="42"/>
      <c r="F189" s="222" t="s">
        <v>339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125</v>
      </c>
      <c r="AU189" s="19" t="s">
        <v>82</v>
      </c>
    </row>
    <row r="190" s="14" customFormat="1">
      <c r="A190" s="14"/>
      <c r="B190" s="238"/>
      <c r="C190" s="239"/>
      <c r="D190" s="228" t="s">
        <v>142</v>
      </c>
      <c r="E190" s="240" t="s">
        <v>19</v>
      </c>
      <c r="F190" s="241" t="s">
        <v>340</v>
      </c>
      <c r="G190" s="239"/>
      <c r="H190" s="240" t="s">
        <v>19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142</v>
      </c>
      <c r="AU190" s="247" t="s">
        <v>82</v>
      </c>
      <c r="AV190" s="14" t="s">
        <v>78</v>
      </c>
      <c r="AW190" s="14" t="s">
        <v>35</v>
      </c>
      <c r="AX190" s="14" t="s">
        <v>73</v>
      </c>
      <c r="AY190" s="247" t="s">
        <v>117</v>
      </c>
    </row>
    <row r="191" s="13" customFormat="1">
      <c r="A191" s="13"/>
      <c r="B191" s="226"/>
      <c r="C191" s="227"/>
      <c r="D191" s="228" t="s">
        <v>142</v>
      </c>
      <c r="E191" s="229" t="s">
        <v>19</v>
      </c>
      <c r="F191" s="230" t="s">
        <v>341</v>
      </c>
      <c r="G191" s="227"/>
      <c r="H191" s="231">
        <v>5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142</v>
      </c>
      <c r="AU191" s="237" t="s">
        <v>82</v>
      </c>
      <c r="AV191" s="13" t="s">
        <v>82</v>
      </c>
      <c r="AW191" s="13" t="s">
        <v>35</v>
      </c>
      <c r="AX191" s="13" t="s">
        <v>78</v>
      </c>
      <c r="AY191" s="237" t="s">
        <v>117</v>
      </c>
    </row>
    <row r="192" s="2" customFormat="1" ht="55.5" customHeight="1">
      <c r="A192" s="40"/>
      <c r="B192" s="41"/>
      <c r="C192" s="207" t="s">
        <v>342</v>
      </c>
      <c r="D192" s="207" t="s">
        <v>119</v>
      </c>
      <c r="E192" s="208" t="s">
        <v>343</v>
      </c>
      <c r="F192" s="209" t="s">
        <v>344</v>
      </c>
      <c r="G192" s="210" t="s">
        <v>223</v>
      </c>
      <c r="H192" s="211">
        <v>1</v>
      </c>
      <c r="I192" s="212"/>
      <c r="J192" s="213">
        <f>ROUND(I192*H192,2)</f>
        <v>0</v>
      </c>
      <c r="K192" s="214"/>
      <c r="L192" s="46"/>
      <c r="M192" s="215" t="s">
        <v>19</v>
      </c>
      <c r="N192" s="216" t="s">
        <v>44</v>
      </c>
      <c r="O192" s="86"/>
      <c r="P192" s="217">
        <f>O192*H192</f>
        <v>0</v>
      </c>
      <c r="Q192" s="217">
        <v>0</v>
      </c>
      <c r="R192" s="217">
        <f>Q192*H192</f>
        <v>0</v>
      </c>
      <c r="S192" s="217">
        <v>0.082000000000000003</v>
      </c>
      <c r="T192" s="218">
        <f>S192*H192</f>
        <v>0.082000000000000003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123</v>
      </c>
      <c r="AT192" s="219" t="s">
        <v>119</v>
      </c>
      <c r="AU192" s="219" t="s">
        <v>82</v>
      </c>
      <c r="AY192" s="19" t="s">
        <v>117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78</v>
      </c>
      <c r="BK192" s="220">
        <f>ROUND(I192*H192,2)</f>
        <v>0</v>
      </c>
      <c r="BL192" s="19" t="s">
        <v>123</v>
      </c>
      <c r="BM192" s="219" t="s">
        <v>345</v>
      </c>
    </row>
    <row r="193" s="2" customFormat="1">
      <c r="A193" s="40"/>
      <c r="B193" s="41"/>
      <c r="C193" s="42"/>
      <c r="D193" s="221" t="s">
        <v>125</v>
      </c>
      <c r="E193" s="42"/>
      <c r="F193" s="222" t="s">
        <v>346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125</v>
      </c>
      <c r="AU193" s="19" t="s">
        <v>82</v>
      </c>
    </row>
    <row r="194" s="12" customFormat="1" ht="22.8" customHeight="1">
      <c r="A194" s="12"/>
      <c r="B194" s="191"/>
      <c r="C194" s="192"/>
      <c r="D194" s="193" t="s">
        <v>72</v>
      </c>
      <c r="E194" s="205" t="s">
        <v>347</v>
      </c>
      <c r="F194" s="205" t="s">
        <v>348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SUM(P195:P206)</f>
        <v>0</v>
      </c>
      <c r="Q194" s="199"/>
      <c r="R194" s="200">
        <f>SUM(R195:R206)</f>
        <v>0</v>
      </c>
      <c r="S194" s="199"/>
      <c r="T194" s="201">
        <f>SUM(T195:T206)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78</v>
      </c>
      <c r="AT194" s="203" t="s">
        <v>72</v>
      </c>
      <c r="AU194" s="203" t="s">
        <v>78</v>
      </c>
      <c r="AY194" s="202" t="s">
        <v>117</v>
      </c>
      <c r="BK194" s="204">
        <f>SUM(BK195:BK206)</f>
        <v>0</v>
      </c>
    </row>
    <row r="195" s="2" customFormat="1" ht="37.8" customHeight="1">
      <c r="A195" s="40"/>
      <c r="B195" s="41"/>
      <c r="C195" s="207" t="s">
        <v>349</v>
      </c>
      <c r="D195" s="207" t="s">
        <v>119</v>
      </c>
      <c r="E195" s="208" t="s">
        <v>350</v>
      </c>
      <c r="F195" s="209" t="s">
        <v>351</v>
      </c>
      <c r="G195" s="210" t="s">
        <v>175</v>
      </c>
      <c r="H195" s="211">
        <v>8.9359999999999999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44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123</v>
      </c>
      <c r="AT195" s="219" t="s">
        <v>119</v>
      </c>
      <c r="AU195" s="219" t="s">
        <v>82</v>
      </c>
      <c r="AY195" s="19" t="s">
        <v>117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78</v>
      </c>
      <c r="BK195" s="220">
        <f>ROUND(I195*H195,2)</f>
        <v>0</v>
      </c>
      <c r="BL195" s="19" t="s">
        <v>123</v>
      </c>
      <c r="BM195" s="219" t="s">
        <v>352</v>
      </c>
    </row>
    <row r="196" s="2" customFormat="1">
      <c r="A196" s="40"/>
      <c r="B196" s="41"/>
      <c r="C196" s="42"/>
      <c r="D196" s="221" t="s">
        <v>125</v>
      </c>
      <c r="E196" s="42"/>
      <c r="F196" s="222" t="s">
        <v>353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125</v>
      </c>
      <c r="AU196" s="19" t="s">
        <v>82</v>
      </c>
    </row>
    <row r="197" s="2" customFormat="1" ht="24.15" customHeight="1">
      <c r="A197" s="40"/>
      <c r="B197" s="41"/>
      <c r="C197" s="207" t="s">
        <v>354</v>
      </c>
      <c r="D197" s="207" t="s">
        <v>119</v>
      </c>
      <c r="E197" s="208" t="s">
        <v>355</v>
      </c>
      <c r="F197" s="209" t="s">
        <v>356</v>
      </c>
      <c r="G197" s="210" t="s">
        <v>175</v>
      </c>
      <c r="H197" s="211">
        <v>35.744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44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123</v>
      </c>
      <c r="AT197" s="219" t="s">
        <v>119</v>
      </c>
      <c r="AU197" s="219" t="s">
        <v>82</v>
      </c>
      <c r="AY197" s="19" t="s">
        <v>117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78</v>
      </c>
      <c r="BK197" s="220">
        <f>ROUND(I197*H197,2)</f>
        <v>0</v>
      </c>
      <c r="BL197" s="19" t="s">
        <v>123</v>
      </c>
      <c r="BM197" s="219" t="s">
        <v>357</v>
      </c>
    </row>
    <row r="198" s="2" customFormat="1">
      <c r="A198" s="40"/>
      <c r="B198" s="41"/>
      <c r="C198" s="42"/>
      <c r="D198" s="221" t="s">
        <v>125</v>
      </c>
      <c r="E198" s="42"/>
      <c r="F198" s="222" t="s">
        <v>358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125</v>
      </c>
      <c r="AU198" s="19" t="s">
        <v>82</v>
      </c>
    </row>
    <row r="199" s="14" customFormat="1">
      <c r="A199" s="14"/>
      <c r="B199" s="238"/>
      <c r="C199" s="239"/>
      <c r="D199" s="228" t="s">
        <v>142</v>
      </c>
      <c r="E199" s="240" t="s">
        <v>19</v>
      </c>
      <c r="F199" s="241" t="s">
        <v>359</v>
      </c>
      <c r="G199" s="239"/>
      <c r="H199" s="240" t="s">
        <v>19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142</v>
      </c>
      <c r="AU199" s="247" t="s">
        <v>82</v>
      </c>
      <c r="AV199" s="14" t="s">
        <v>78</v>
      </c>
      <c r="AW199" s="14" t="s">
        <v>35</v>
      </c>
      <c r="AX199" s="14" t="s">
        <v>73</v>
      </c>
      <c r="AY199" s="247" t="s">
        <v>117</v>
      </c>
    </row>
    <row r="200" s="13" customFormat="1">
      <c r="A200" s="13"/>
      <c r="B200" s="226"/>
      <c r="C200" s="227"/>
      <c r="D200" s="228" t="s">
        <v>142</v>
      </c>
      <c r="E200" s="229" t="s">
        <v>19</v>
      </c>
      <c r="F200" s="230" t="s">
        <v>360</v>
      </c>
      <c r="G200" s="227"/>
      <c r="H200" s="231">
        <v>35.744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142</v>
      </c>
      <c r="AU200" s="237" t="s">
        <v>82</v>
      </c>
      <c r="AV200" s="13" t="s">
        <v>82</v>
      </c>
      <c r="AW200" s="13" t="s">
        <v>35</v>
      </c>
      <c r="AX200" s="13" t="s">
        <v>78</v>
      </c>
      <c r="AY200" s="237" t="s">
        <v>117</v>
      </c>
    </row>
    <row r="201" s="2" customFormat="1" ht="44.25" customHeight="1">
      <c r="A201" s="40"/>
      <c r="B201" s="41"/>
      <c r="C201" s="207" t="s">
        <v>361</v>
      </c>
      <c r="D201" s="207" t="s">
        <v>119</v>
      </c>
      <c r="E201" s="208" t="s">
        <v>362</v>
      </c>
      <c r="F201" s="209" t="s">
        <v>363</v>
      </c>
      <c r="G201" s="210" t="s">
        <v>175</v>
      </c>
      <c r="H201" s="211">
        <v>0.20000000000000001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44</v>
      </c>
      <c r="O201" s="8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123</v>
      </c>
      <c r="AT201" s="219" t="s">
        <v>119</v>
      </c>
      <c r="AU201" s="219" t="s">
        <v>82</v>
      </c>
      <c r="AY201" s="19" t="s">
        <v>117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78</v>
      </c>
      <c r="BK201" s="220">
        <f>ROUND(I201*H201,2)</f>
        <v>0</v>
      </c>
      <c r="BL201" s="19" t="s">
        <v>123</v>
      </c>
      <c r="BM201" s="219" t="s">
        <v>364</v>
      </c>
    </row>
    <row r="202" s="2" customFormat="1">
      <c r="A202" s="40"/>
      <c r="B202" s="41"/>
      <c r="C202" s="42"/>
      <c r="D202" s="221" t="s">
        <v>125</v>
      </c>
      <c r="E202" s="42"/>
      <c r="F202" s="222" t="s">
        <v>365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125</v>
      </c>
      <c r="AU202" s="19" t="s">
        <v>82</v>
      </c>
    </row>
    <row r="203" s="2" customFormat="1" ht="44.25" customHeight="1">
      <c r="A203" s="40"/>
      <c r="B203" s="41"/>
      <c r="C203" s="207" t="s">
        <v>366</v>
      </c>
      <c r="D203" s="207" t="s">
        <v>119</v>
      </c>
      <c r="E203" s="208" t="s">
        <v>367</v>
      </c>
      <c r="F203" s="209" t="s">
        <v>174</v>
      </c>
      <c r="G203" s="210" t="s">
        <v>175</v>
      </c>
      <c r="H203" s="211">
        <v>4.9299999999999997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44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123</v>
      </c>
      <c r="AT203" s="219" t="s">
        <v>119</v>
      </c>
      <c r="AU203" s="219" t="s">
        <v>82</v>
      </c>
      <c r="AY203" s="19" t="s">
        <v>117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78</v>
      </c>
      <c r="BK203" s="220">
        <f>ROUND(I203*H203,2)</f>
        <v>0</v>
      </c>
      <c r="BL203" s="19" t="s">
        <v>123</v>
      </c>
      <c r="BM203" s="219" t="s">
        <v>368</v>
      </c>
    </row>
    <row r="204" s="2" customFormat="1">
      <c r="A204" s="40"/>
      <c r="B204" s="41"/>
      <c r="C204" s="42"/>
      <c r="D204" s="221" t="s">
        <v>125</v>
      </c>
      <c r="E204" s="42"/>
      <c r="F204" s="222" t="s">
        <v>369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125</v>
      </c>
      <c r="AU204" s="19" t="s">
        <v>82</v>
      </c>
    </row>
    <row r="205" s="2" customFormat="1" ht="44.25" customHeight="1">
      <c r="A205" s="40"/>
      <c r="B205" s="41"/>
      <c r="C205" s="207" t="s">
        <v>370</v>
      </c>
      <c r="D205" s="207" t="s">
        <v>119</v>
      </c>
      <c r="E205" s="208" t="s">
        <v>371</v>
      </c>
      <c r="F205" s="209" t="s">
        <v>372</v>
      </c>
      <c r="G205" s="210" t="s">
        <v>175</v>
      </c>
      <c r="H205" s="211">
        <v>3.7400000000000002</v>
      </c>
      <c r="I205" s="212"/>
      <c r="J205" s="213">
        <f>ROUND(I205*H205,2)</f>
        <v>0</v>
      </c>
      <c r="K205" s="214"/>
      <c r="L205" s="46"/>
      <c r="M205" s="215" t="s">
        <v>19</v>
      </c>
      <c r="N205" s="216" t="s">
        <v>44</v>
      </c>
      <c r="O205" s="86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123</v>
      </c>
      <c r="AT205" s="219" t="s">
        <v>119</v>
      </c>
      <c r="AU205" s="219" t="s">
        <v>82</v>
      </c>
      <c r="AY205" s="19" t="s">
        <v>117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78</v>
      </c>
      <c r="BK205" s="220">
        <f>ROUND(I205*H205,2)</f>
        <v>0</v>
      </c>
      <c r="BL205" s="19" t="s">
        <v>123</v>
      </c>
      <c r="BM205" s="219" t="s">
        <v>373</v>
      </c>
    </row>
    <row r="206" s="2" customFormat="1">
      <c r="A206" s="40"/>
      <c r="B206" s="41"/>
      <c r="C206" s="42"/>
      <c r="D206" s="221" t="s">
        <v>125</v>
      </c>
      <c r="E206" s="42"/>
      <c r="F206" s="222" t="s">
        <v>374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125</v>
      </c>
      <c r="AU206" s="19" t="s">
        <v>82</v>
      </c>
    </row>
    <row r="207" s="12" customFormat="1" ht="22.8" customHeight="1">
      <c r="A207" s="12"/>
      <c r="B207" s="191"/>
      <c r="C207" s="192"/>
      <c r="D207" s="193" t="s">
        <v>72</v>
      </c>
      <c r="E207" s="205" t="s">
        <v>375</v>
      </c>
      <c r="F207" s="205" t="s">
        <v>376</v>
      </c>
      <c r="G207" s="192"/>
      <c r="H207" s="192"/>
      <c r="I207" s="195"/>
      <c r="J207" s="206">
        <f>BK207</f>
        <v>0</v>
      </c>
      <c r="K207" s="192"/>
      <c r="L207" s="197"/>
      <c r="M207" s="198"/>
      <c r="N207" s="199"/>
      <c r="O207" s="199"/>
      <c r="P207" s="200">
        <f>SUM(P208:P209)</f>
        <v>0</v>
      </c>
      <c r="Q207" s="199"/>
      <c r="R207" s="200">
        <f>SUM(R208:R209)</f>
        <v>0</v>
      </c>
      <c r="S207" s="199"/>
      <c r="T207" s="201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2" t="s">
        <v>78</v>
      </c>
      <c r="AT207" s="203" t="s">
        <v>72</v>
      </c>
      <c r="AU207" s="203" t="s">
        <v>78</v>
      </c>
      <c r="AY207" s="202" t="s">
        <v>117</v>
      </c>
      <c r="BK207" s="204">
        <f>SUM(BK208:BK209)</f>
        <v>0</v>
      </c>
    </row>
    <row r="208" s="2" customFormat="1" ht="37.8" customHeight="1">
      <c r="A208" s="40"/>
      <c r="B208" s="41"/>
      <c r="C208" s="207" t="s">
        <v>377</v>
      </c>
      <c r="D208" s="207" t="s">
        <v>119</v>
      </c>
      <c r="E208" s="208" t="s">
        <v>378</v>
      </c>
      <c r="F208" s="209" t="s">
        <v>379</v>
      </c>
      <c r="G208" s="210" t="s">
        <v>175</v>
      </c>
      <c r="H208" s="211">
        <v>43.512999999999998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44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123</v>
      </c>
      <c r="AT208" s="219" t="s">
        <v>119</v>
      </c>
      <c r="AU208" s="219" t="s">
        <v>82</v>
      </c>
      <c r="AY208" s="19" t="s">
        <v>117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78</v>
      </c>
      <c r="BK208" s="220">
        <f>ROUND(I208*H208,2)</f>
        <v>0</v>
      </c>
      <c r="BL208" s="19" t="s">
        <v>123</v>
      </c>
      <c r="BM208" s="219" t="s">
        <v>380</v>
      </c>
    </row>
    <row r="209" s="2" customFormat="1">
      <c r="A209" s="40"/>
      <c r="B209" s="41"/>
      <c r="C209" s="42"/>
      <c r="D209" s="221" t="s">
        <v>125</v>
      </c>
      <c r="E209" s="42"/>
      <c r="F209" s="222" t="s">
        <v>381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125</v>
      </c>
      <c r="AU209" s="19" t="s">
        <v>82</v>
      </c>
    </row>
    <row r="210" s="12" customFormat="1" ht="25.92" customHeight="1">
      <c r="A210" s="12"/>
      <c r="B210" s="191"/>
      <c r="C210" s="192"/>
      <c r="D210" s="193" t="s">
        <v>72</v>
      </c>
      <c r="E210" s="194" t="s">
        <v>207</v>
      </c>
      <c r="F210" s="194" t="s">
        <v>382</v>
      </c>
      <c r="G210" s="192"/>
      <c r="H210" s="192"/>
      <c r="I210" s="195"/>
      <c r="J210" s="196">
        <f>BK210</f>
        <v>0</v>
      </c>
      <c r="K210" s="192"/>
      <c r="L210" s="197"/>
      <c r="M210" s="198"/>
      <c r="N210" s="199"/>
      <c r="O210" s="199"/>
      <c r="P210" s="200">
        <f>P211</f>
        <v>0</v>
      </c>
      <c r="Q210" s="199"/>
      <c r="R210" s="200">
        <f>R211</f>
        <v>0.0247338</v>
      </c>
      <c r="S210" s="199"/>
      <c r="T210" s="201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131</v>
      </c>
      <c r="AT210" s="203" t="s">
        <v>72</v>
      </c>
      <c r="AU210" s="203" t="s">
        <v>73</v>
      </c>
      <c r="AY210" s="202" t="s">
        <v>117</v>
      </c>
      <c r="BK210" s="204">
        <f>BK211</f>
        <v>0</v>
      </c>
    </row>
    <row r="211" s="12" customFormat="1" ht="22.8" customHeight="1">
      <c r="A211" s="12"/>
      <c r="B211" s="191"/>
      <c r="C211" s="192"/>
      <c r="D211" s="193" t="s">
        <v>72</v>
      </c>
      <c r="E211" s="205" t="s">
        <v>383</v>
      </c>
      <c r="F211" s="205" t="s">
        <v>384</v>
      </c>
      <c r="G211" s="192"/>
      <c r="H211" s="192"/>
      <c r="I211" s="195"/>
      <c r="J211" s="206">
        <f>BK211</f>
        <v>0</v>
      </c>
      <c r="K211" s="192"/>
      <c r="L211" s="197"/>
      <c r="M211" s="198"/>
      <c r="N211" s="199"/>
      <c r="O211" s="199"/>
      <c r="P211" s="200">
        <f>SUM(P212:P215)</f>
        <v>0</v>
      </c>
      <c r="Q211" s="199"/>
      <c r="R211" s="200">
        <f>SUM(R212:R215)</f>
        <v>0.0247338</v>
      </c>
      <c r="S211" s="199"/>
      <c r="T211" s="201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2" t="s">
        <v>131</v>
      </c>
      <c r="AT211" s="203" t="s">
        <v>72</v>
      </c>
      <c r="AU211" s="203" t="s">
        <v>78</v>
      </c>
      <c r="AY211" s="202" t="s">
        <v>117</v>
      </c>
      <c r="BK211" s="204">
        <f>SUM(BK212:BK215)</f>
        <v>0</v>
      </c>
    </row>
    <row r="212" s="2" customFormat="1" ht="24.15" customHeight="1">
      <c r="A212" s="40"/>
      <c r="B212" s="41"/>
      <c r="C212" s="207" t="s">
        <v>385</v>
      </c>
      <c r="D212" s="207" t="s">
        <v>119</v>
      </c>
      <c r="E212" s="208" t="s">
        <v>386</v>
      </c>
      <c r="F212" s="209" t="s">
        <v>387</v>
      </c>
      <c r="G212" s="210" t="s">
        <v>134</v>
      </c>
      <c r="H212" s="211">
        <v>30.199999999999999</v>
      </c>
      <c r="I212" s="212"/>
      <c r="J212" s="213">
        <f>ROUND(I212*H212,2)</f>
        <v>0</v>
      </c>
      <c r="K212" s="214"/>
      <c r="L212" s="46"/>
      <c r="M212" s="215" t="s">
        <v>19</v>
      </c>
      <c r="N212" s="216" t="s">
        <v>44</v>
      </c>
      <c r="O212" s="86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9" t="s">
        <v>388</v>
      </c>
      <c r="AT212" s="219" t="s">
        <v>119</v>
      </c>
      <c r="AU212" s="219" t="s">
        <v>82</v>
      </c>
      <c r="AY212" s="19" t="s">
        <v>117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9" t="s">
        <v>78</v>
      </c>
      <c r="BK212" s="220">
        <f>ROUND(I212*H212,2)</f>
        <v>0</v>
      </c>
      <c r="BL212" s="19" t="s">
        <v>388</v>
      </c>
      <c r="BM212" s="219" t="s">
        <v>389</v>
      </c>
    </row>
    <row r="213" s="2" customFormat="1">
      <c r="A213" s="40"/>
      <c r="B213" s="41"/>
      <c r="C213" s="42"/>
      <c r="D213" s="221" t="s">
        <v>125</v>
      </c>
      <c r="E213" s="42"/>
      <c r="F213" s="222" t="s">
        <v>390</v>
      </c>
      <c r="G213" s="42"/>
      <c r="H213" s="42"/>
      <c r="I213" s="223"/>
      <c r="J213" s="42"/>
      <c r="K213" s="42"/>
      <c r="L213" s="46"/>
      <c r="M213" s="224"/>
      <c r="N213" s="22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125</v>
      </c>
      <c r="AU213" s="19" t="s">
        <v>82</v>
      </c>
    </row>
    <row r="214" s="2" customFormat="1" ht="24.15" customHeight="1">
      <c r="A214" s="40"/>
      <c r="B214" s="41"/>
      <c r="C214" s="259" t="s">
        <v>391</v>
      </c>
      <c r="D214" s="259" t="s">
        <v>207</v>
      </c>
      <c r="E214" s="260" t="s">
        <v>392</v>
      </c>
      <c r="F214" s="261" t="s">
        <v>393</v>
      </c>
      <c r="G214" s="262" t="s">
        <v>134</v>
      </c>
      <c r="H214" s="263">
        <v>31.710000000000001</v>
      </c>
      <c r="I214" s="264"/>
      <c r="J214" s="265">
        <f>ROUND(I214*H214,2)</f>
        <v>0</v>
      </c>
      <c r="K214" s="266"/>
      <c r="L214" s="267"/>
      <c r="M214" s="268" t="s">
        <v>19</v>
      </c>
      <c r="N214" s="269" t="s">
        <v>44</v>
      </c>
      <c r="O214" s="86"/>
      <c r="P214" s="217">
        <f>O214*H214</f>
        <v>0</v>
      </c>
      <c r="Q214" s="217">
        <v>0.00077999999999999999</v>
      </c>
      <c r="R214" s="217">
        <f>Q214*H214</f>
        <v>0.0247338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394</v>
      </c>
      <c r="AT214" s="219" t="s">
        <v>207</v>
      </c>
      <c r="AU214" s="219" t="s">
        <v>82</v>
      </c>
      <c r="AY214" s="19" t="s">
        <v>117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78</v>
      </c>
      <c r="BK214" s="220">
        <f>ROUND(I214*H214,2)</f>
        <v>0</v>
      </c>
      <c r="BL214" s="19" t="s">
        <v>394</v>
      </c>
      <c r="BM214" s="219" t="s">
        <v>395</v>
      </c>
    </row>
    <row r="215" s="13" customFormat="1">
      <c r="A215" s="13"/>
      <c r="B215" s="226"/>
      <c r="C215" s="227"/>
      <c r="D215" s="228" t="s">
        <v>142</v>
      </c>
      <c r="E215" s="227"/>
      <c r="F215" s="230" t="s">
        <v>396</v>
      </c>
      <c r="G215" s="227"/>
      <c r="H215" s="231">
        <v>31.710000000000001</v>
      </c>
      <c r="I215" s="232"/>
      <c r="J215" s="227"/>
      <c r="K215" s="227"/>
      <c r="L215" s="233"/>
      <c r="M215" s="271"/>
      <c r="N215" s="272"/>
      <c r="O215" s="272"/>
      <c r="P215" s="272"/>
      <c r="Q215" s="272"/>
      <c r="R215" s="272"/>
      <c r="S215" s="272"/>
      <c r="T215" s="27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142</v>
      </c>
      <c r="AU215" s="237" t="s">
        <v>82</v>
      </c>
      <c r="AV215" s="13" t="s">
        <v>82</v>
      </c>
      <c r="AW215" s="13" t="s">
        <v>4</v>
      </c>
      <c r="AX215" s="13" t="s">
        <v>78</v>
      </c>
      <c r="AY215" s="237" t="s">
        <v>117</v>
      </c>
    </row>
    <row r="216" s="2" customFormat="1" ht="6.96" customHeight="1">
      <c r="A216" s="40"/>
      <c r="B216" s="61"/>
      <c r="C216" s="62"/>
      <c r="D216" s="62"/>
      <c r="E216" s="62"/>
      <c r="F216" s="62"/>
      <c r="G216" s="62"/>
      <c r="H216" s="62"/>
      <c r="I216" s="62"/>
      <c r="J216" s="62"/>
      <c r="K216" s="62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V3EvQTOiDYApn6xnmJASWTHOcUugg/fwKBsurpgUjldEEvvMMKjqxLptEpbwA00kRMwhZxlhg+uEQw4ZC4po/Q==" hashValue="JKrWDnhK0G2APYukwyeeEWvuo6FuTZuqa2wThvJwmlghMqJ7qE2j3h1H2jJ5Ds1kGA/LwQHyNoPUySi9nR/IaQ==" algorithmName="SHA-512" password="CC35"/>
  <autoFilter ref="C87:K21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13107122"/>
    <hyperlink ref="F94" r:id="rId2" display="https://podminky.urs.cz/item/CS_URS_2024_02/113107342"/>
    <hyperlink ref="F96" r:id="rId3" display="https://podminky.urs.cz/item/CS_URS_2024_02/113204111"/>
    <hyperlink ref="F98" r:id="rId4" display="https://podminky.urs.cz/item/CS_URS_2024_02/122151101"/>
    <hyperlink ref="F101" r:id="rId5" display="https://podminky.urs.cz/item/CS_URS_2024_02/129001101"/>
    <hyperlink ref="F103" r:id="rId6" display="https://podminky.urs.cz/item/CS_URS_2024_02/131212531"/>
    <hyperlink ref="F107" r:id="rId7" display="https://podminky.urs.cz/item/CS_URS_2024_02/132212131"/>
    <hyperlink ref="F112" r:id="rId8" display="https://podminky.urs.cz/item/CS_URS_2024_02/162651112"/>
    <hyperlink ref="F117" r:id="rId9" display="https://podminky.urs.cz/item/CS_URS_2024_02/171201231"/>
    <hyperlink ref="F121" r:id="rId10" display="https://podminky.urs.cz/item/CS_URS_2024_02/171251201"/>
    <hyperlink ref="F123" r:id="rId11" display="https://podminky.urs.cz/item/CS_URS_2024_02/174111101"/>
    <hyperlink ref="F126" r:id="rId12" display="https://podminky.urs.cz/item/CS_URS_2024_02/181111111"/>
    <hyperlink ref="F128" r:id="rId13" display="https://podminky.urs.cz/item/CS_URS_2024_02/181311103"/>
    <hyperlink ref="F130" r:id="rId14" display="https://podminky.urs.cz/item/CS_URS_2024_02/181411131"/>
    <hyperlink ref="F136" r:id="rId15" display="https://podminky.urs.cz/item/CS_URS_2024_02/339921132"/>
    <hyperlink ref="F142" r:id="rId16" display="https://podminky.urs.cz/item/CS_URS_2024_02/564871011"/>
    <hyperlink ref="F144" r:id="rId17" display="https://podminky.urs.cz/item/CS_URS_2024_02/564962111"/>
    <hyperlink ref="F146" r:id="rId18" display="https://podminky.urs.cz/item/CS_URS_2024_02/573191111"/>
    <hyperlink ref="F148" r:id="rId19" display="https://podminky.urs.cz/item/CS_URS_2024_02/573231108"/>
    <hyperlink ref="F150" r:id="rId20" display="https://podminky.urs.cz/item/CS_URS_2024_02/577134211"/>
    <hyperlink ref="F154" r:id="rId21" display="https://podminky.urs.cz/item/CS_URS_2024_02/565145101"/>
    <hyperlink ref="F156" r:id="rId22" display="https://podminky.urs.cz/item/CS_URS_2024_02/596211110"/>
    <hyperlink ref="F162" r:id="rId23" display="https://podminky.urs.cz/item/CS_URS_2024_02/912113111"/>
    <hyperlink ref="F165" r:id="rId24" display="https://podminky.urs.cz/item/CS_URS_2024_02/912113112"/>
    <hyperlink ref="F168" r:id="rId25" display="https://podminky.urs.cz/item/CS_URS_2024_02/914511111"/>
    <hyperlink ref="F170" r:id="rId26" display="https://podminky.urs.cz/item/CS_URS_2024_02/915211115"/>
    <hyperlink ref="F174" r:id="rId27" display="https://podminky.urs.cz/item/CS_URS_2024_02/916131213"/>
    <hyperlink ref="F178" r:id="rId28" display="https://podminky.urs.cz/item/CS_URS_2024_02/916231213"/>
    <hyperlink ref="F182" r:id="rId29" display="https://podminky.urs.cz/item/CS_URS_2024_02/919125111"/>
    <hyperlink ref="F185" r:id="rId30" display="https://podminky.urs.cz/item/CS_URS_2024_02/919731122"/>
    <hyperlink ref="F187" r:id="rId31" display="https://podminky.urs.cz/item/CS_URS_2024_02/919732211"/>
    <hyperlink ref="F189" r:id="rId32" display="https://podminky.urs.cz/item/CS_URS_2024_02/938909331"/>
    <hyperlink ref="F193" r:id="rId33" display="https://podminky.urs.cz/item/CS_URS_2024_02/966006132"/>
    <hyperlink ref="F196" r:id="rId34" display="https://podminky.urs.cz/item/CS_URS_2024_02/997221571"/>
    <hyperlink ref="F198" r:id="rId35" display="https://podminky.urs.cz/item/CS_URS_2024_02/997221579"/>
    <hyperlink ref="F202" r:id="rId36" display="https://podminky.urs.cz/item/CS_URS_2024_02/997221861"/>
    <hyperlink ref="F204" r:id="rId37" display="https://podminky.urs.cz/item/CS_URS_2024_02/997221873"/>
    <hyperlink ref="F206" r:id="rId38" display="https://podminky.urs.cz/item/CS_URS_2024_02/997221875"/>
    <hyperlink ref="F209" r:id="rId39" display="https://podminky.urs.cz/item/CS_URS_2024_02/998223011"/>
    <hyperlink ref="F213" r:id="rId40" display="https://podminky.urs.cz/item/CS_URS_2024_02/2201820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398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399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400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401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402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403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103</v>
      </c>
      <c r="D84" s="182" t="s">
        <v>58</v>
      </c>
      <c r="E84" s="182" t="s">
        <v>54</v>
      </c>
      <c r="F84" s="182" t="s">
        <v>55</v>
      </c>
      <c r="G84" s="182" t="s">
        <v>104</v>
      </c>
      <c r="H84" s="182" t="s">
        <v>105</v>
      </c>
      <c r="I84" s="182" t="s">
        <v>106</v>
      </c>
      <c r="J84" s="183" t="s">
        <v>91</v>
      </c>
      <c r="K84" s="184" t="s">
        <v>107</v>
      </c>
      <c r="L84" s="185"/>
      <c r="M84" s="94" t="s">
        <v>19</v>
      </c>
      <c r="N84" s="95" t="s">
        <v>43</v>
      </c>
      <c r="O84" s="95" t="s">
        <v>108</v>
      </c>
      <c r="P84" s="95" t="s">
        <v>109</v>
      </c>
      <c r="Q84" s="95" t="s">
        <v>110</v>
      </c>
      <c r="R84" s="95" t="s">
        <v>111</v>
      </c>
      <c r="S84" s="95" t="s">
        <v>112</v>
      </c>
      <c r="T84" s="96" t="s">
        <v>113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114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92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404</v>
      </c>
      <c r="F86" s="194" t="s">
        <v>405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144</v>
      </c>
      <c r="AT86" s="203" t="s">
        <v>72</v>
      </c>
      <c r="AU86" s="203" t="s">
        <v>73</v>
      </c>
      <c r="AY86" s="202" t="s">
        <v>117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406</v>
      </c>
      <c r="F87" s="205" t="s">
        <v>407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144</v>
      </c>
      <c r="AT87" s="203" t="s">
        <v>72</v>
      </c>
      <c r="AU87" s="203" t="s">
        <v>78</v>
      </c>
      <c r="AY87" s="202" t="s">
        <v>117</v>
      </c>
      <c r="BK87" s="204">
        <f>SUM(BK88:BK105)</f>
        <v>0</v>
      </c>
    </row>
    <row r="88" s="2" customFormat="1" ht="16.5" customHeight="1">
      <c r="A88" s="40"/>
      <c r="B88" s="41"/>
      <c r="C88" s="207" t="s">
        <v>78</v>
      </c>
      <c r="D88" s="207" t="s">
        <v>119</v>
      </c>
      <c r="E88" s="208" t="s">
        <v>408</v>
      </c>
      <c r="F88" s="209" t="s">
        <v>409</v>
      </c>
      <c r="G88" s="210" t="s">
        <v>410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411</v>
      </c>
      <c r="AT88" s="219" t="s">
        <v>119</v>
      </c>
      <c r="AU88" s="219" t="s">
        <v>82</v>
      </c>
      <c r="AY88" s="19" t="s">
        <v>117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78</v>
      </c>
      <c r="BK88" s="220">
        <f>ROUND(I88*H88,2)</f>
        <v>0</v>
      </c>
      <c r="BL88" s="19" t="s">
        <v>411</v>
      </c>
      <c r="BM88" s="219" t="s">
        <v>412</v>
      </c>
    </row>
    <row r="89" s="2" customFormat="1">
      <c r="A89" s="40"/>
      <c r="B89" s="41"/>
      <c r="C89" s="42"/>
      <c r="D89" s="221" t="s">
        <v>125</v>
      </c>
      <c r="E89" s="42"/>
      <c r="F89" s="222" t="s">
        <v>413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125</v>
      </c>
      <c r="AU89" s="19" t="s">
        <v>82</v>
      </c>
    </row>
    <row r="90" s="2" customFormat="1">
      <c r="A90" s="40"/>
      <c r="B90" s="41"/>
      <c r="C90" s="42"/>
      <c r="D90" s="228" t="s">
        <v>323</v>
      </c>
      <c r="E90" s="42"/>
      <c r="F90" s="270" t="s">
        <v>414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323</v>
      </c>
      <c r="AU90" s="19" t="s">
        <v>82</v>
      </c>
    </row>
    <row r="91" s="2" customFormat="1" ht="16.5" customHeight="1">
      <c r="A91" s="40"/>
      <c r="B91" s="41"/>
      <c r="C91" s="207" t="s">
        <v>82</v>
      </c>
      <c r="D91" s="207" t="s">
        <v>119</v>
      </c>
      <c r="E91" s="208" t="s">
        <v>415</v>
      </c>
      <c r="F91" s="209" t="s">
        <v>416</v>
      </c>
      <c r="G91" s="210" t="s">
        <v>410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411</v>
      </c>
      <c r="AT91" s="219" t="s">
        <v>119</v>
      </c>
      <c r="AU91" s="219" t="s">
        <v>82</v>
      </c>
      <c r="AY91" s="19" t="s">
        <v>117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411</v>
      </c>
      <c r="BM91" s="219" t="s">
        <v>417</v>
      </c>
    </row>
    <row r="92" s="2" customFormat="1">
      <c r="A92" s="40"/>
      <c r="B92" s="41"/>
      <c r="C92" s="42"/>
      <c r="D92" s="221" t="s">
        <v>125</v>
      </c>
      <c r="E92" s="42"/>
      <c r="F92" s="222" t="s">
        <v>418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82</v>
      </c>
    </row>
    <row r="93" s="2" customFormat="1">
      <c r="A93" s="40"/>
      <c r="B93" s="41"/>
      <c r="C93" s="42"/>
      <c r="D93" s="228" t="s">
        <v>323</v>
      </c>
      <c r="E93" s="42"/>
      <c r="F93" s="270" t="s">
        <v>419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323</v>
      </c>
      <c r="AU93" s="19" t="s">
        <v>82</v>
      </c>
    </row>
    <row r="94" s="2" customFormat="1" ht="16.5" customHeight="1">
      <c r="A94" s="40"/>
      <c r="B94" s="41"/>
      <c r="C94" s="207" t="s">
        <v>131</v>
      </c>
      <c r="D94" s="207" t="s">
        <v>119</v>
      </c>
      <c r="E94" s="208" t="s">
        <v>420</v>
      </c>
      <c r="F94" s="209" t="s">
        <v>421</v>
      </c>
      <c r="G94" s="210" t="s">
        <v>410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411</v>
      </c>
      <c r="AT94" s="219" t="s">
        <v>119</v>
      </c>
      <c r="AU94" s="219" t="s">
        <v>82</v>
      </c>
      <c r="AY94" s="19" t="s">
        <v>117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78</v>
      </c>
      <c r="BK94" s="220">
        <f>ROUND(I94*H94,2)</f>
        <v>0</v>
      </c>
      <c r="BL94" s="19" t="s">
        <v>411</v>
      </c>
      <c r="BM94" s="219" t="s">
        <v>422</v>
      </c>
    </row>
    <row r="95" s="2" customFormat="1">
      <c r="A95" s="40"/>
      <c r="B95" s="41"/>
      <c r="C95" s="42"/>
      <c r="D95" s="221" t="s">
        <v>125</v>
      </c>
      <c r="E95" s="42"/>
      <c r="F95" s="222" t="s">
        <v>423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82</v>
      </c>
    </row>
    <row r="96" s="2" customFormat="1">
      <c r="A96" s="40"/>
      <c r="B96" s="41"/>
      <c r="C96" s="42"/>
      <c r="D96" s="228" t="s">
        <v>323</v>
      </c>
      <c r="E96" s="42"/>
      <c r="F96" s="270" t="s">
        <v>424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323</v>
      </c>
      <c r="AU96" s="19" t="s">
        <v>82</v>
      </c>
    </row>
    <row r="97" s="2" customFormat="1" ht="16.5" customHeight="1">
      <c r="A97" s="40"/>
      <c r="B97" s="41"/>
      <c r="C97" s="207" t="s">
        <v>123</v>
      </c>
      <c r="D97" s="207" t="s">
        <v>119</v>
      </c>
      <c r="E97" s="208" t="s">
        <v>425</v>
      </c>
      <c r="F97" s="209" t="s">
        <v>426</v>
      </c>
      <c r="G97" s="210" t="s">
        <v>410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411</v>
      </c>
      <c r="AT97" s="219" t="s">
        <v>119</v>
      </c>
      <c r="AU97" s="219" t="s">
        <v>82</v>
      </c>
      <c r="AY97" s="19" t="s">
        <v>117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78</v>
      </c>
      <c r="BK97" s="220">
        <f>ROUND(I97*H97,2)</f>
        <v>0</v>
      </c>
      <c r="BL97" s="19" t="s">
        <v>411</v>
      </c>
      <c r="BM97" s="219" t="s">
        <v>427</v>
      </c>
    </row>
    <row r="98" s="2" customFormat="1">
      <c r="A98" s="40"/>
      <c r="B98" s="41"/>
      <c r="C98" s="42"/>
      <c r="D98" s="221" t="s">
        <v>125</v>
      </c>
      <c r="E98" s="42"/>
      <c r="F98" s="222" t="s">
        <v>428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82</v>
      </c>
    </row>
    <row r="99" s="2" customFormat="1" ht="16.5" customHeight="1">
      <c r="A99" s="40"/>
      <c r="B99" s="41"/>
      <c r="C99" s="207" t="s">
        <v>144</v>
      </c>
      <c r="D99" s="207" t="s">
        <v>119</v>
      </c>
      <c r="E99" s="208" t="s">
        <v>429</v>
      </c>
      <c r="F99" s="209" t="s">
        <v>430</v>
      </c>
      <c r="G99" s="210" t="s">
        <v>410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411</v>
      </c>
      <c r="AT99" s="219" t="s">
        <v>119</v>
      </c>
      <c r="AU99" s="219" t="s">
        <v>82</v>
      </c>
      <c r="AY99" s="19" t="s">
        <v>117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78</v>
      </c>
      <c r="BK99" s="220">
        <f>ROUND(I99*H99,2)</f>
        <v>0</v>
      </c>
      <c r="BL99" s="19" t="s">
        <v>411</v>
      </c>
      <c r="BM99" s="219" t="s">
        <v>431</v>
      </c>
    </row>
    <row r="100" s="2" customFormat="1">
      <c r="A100" s="40"/>
      <c r="B100" s="41"/>
      <c r="C100" s="42"/>
      <c r="D100" s="221" t="s">
        <v>125</v>
      </c>
      <c r="E100" s="42"/>
      <c r="F100" s="222" t="s">
        <v>432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82</v>
      </c>
    </row>
    <row r="101" s="2" customFormat="1" ht="16.5" customHeight="1">
      <c r="A101" s="40"/>
      <c r="B101" s="41"/>
      <c r="C101" s="207" t="s">
        <v>149</v>
      </c>
      <c r="D101" s="207" t="s">
        <v>119</v>
      </c>
      <c r="E101" s="208" t="s">
        <v>433</v>
      </c>
      <c r="F101" s="209" t="s">
        <v>434</v>
      </c>
      <c r="G101" s="210" t="s">
        <v>410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411</v>
      </c>
      <c r="AT101" s="219" t="s">
        <v>119</v>
      </c>
      <c r="AU101" s="219" t="s">
        <v>82</v>
      </c>
      <c r="AY101" s="19" t="s">
        <v>117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78</v>
      </c>
      <c r="BK101" s="220">
        <f>ROUND(I101*H101,2)</f>
        <v>0</v>
      </c>
      <c r="BL101" s="19" t="s">
        <v>411</v>
      </c>
      <c r="BM101" s="219" t="s">
        <v>435</v>
      </c>
    </row>
    <row r="102" s="2" customFormat="1">
      <c r="A102" s="40"/>
      <c r="B102" s="41"/>
      <c r="C102" s="42"/>
      <c r="D102" s="221" t="s">
        <v>125</v>
      </c>
      <c r="E102" s="42"/>
      <c r="F102" s="222" t="s">
        <v>436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82</v>
      </c>
    </row>
    <row r="103" s="2" customFormat="1" ht="16.5" customHeight="1">
      <c r="A103" s="40"/>
      <c r="B103" s="41"/>
      <c r="C103" s="207" t="s">
        <v>156</v>
      </c>
      <c r="D103" s="207" t="s">
        <v>119</v>
      </c>
      <c r="E103" s="208" t="s">
        <v>437</v>
      </c>
      <c r="F103" s="209" t="s">
        <v>438</v>
      </c>
      <c r="G103" s="210" t="s">
        <v>410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411</v>
      </c>
      <c r="AT103" s="219" t="s">
        <v>119</v>
      </c>
      <c r="AU103" s="219" t="s">
        <v>82</v>
      </c>
      <c r="AY103" s="19" t="s">
        <v>117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78</v>
      </c>
      <c r="BK103" s="220">
        <f>ROUND(I103*H103,2)</f>
        <v>0</v>
      </c>
      <c r="BL103" s="19" t="s">
        <v>411</v>
      </c>
      <c r="BM103" s="219" t="s">
        <v>439</v>
      </c>
    </row>
    <row r="104" s="2" customFormat="1">
      <c r="A104" s="40"/>
      <c r="B104" s="41"/>
      <c r="C104" s="42"/>
      <c r="D104" s="221" t="s">
        <v>125</v>
      </c>
      <c r="E104" s="42"/>
      <c r="F104" s="222" t="s">
        <v>440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125</v>
      </c>
      <c r="AU104" s="19" t="s">
        <v>82</v>
      </c>
    </row>
    <row r="105" s="2" customFormat="1">
      <c r="A105" s="40"/>
      <c r="B105" s="41"/>
      <c r="C105" s="42"/>
      <c r="D105" s="228" t="s">
        <v>323</v>
      </c>
      <c r="E105" s="42"/>
      <c r="F105" s="270" t="s">
        <v>441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323</v>
      </c>
      <c r="AU105" s="19" t="s">
        <v>82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442</v>
      </c>
      <c r="F106" s="205" t="s">
        <v>443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144</v>
      </c>
      <c r="AT106" s="203" t="s">
        <v>72</v>
      </c>
      <c r="AU106" s="203" t="s">
        <v>78</v>
      </c>
      <c r="AY106" s="202" t="s">
        <v>117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164</v>
      </c>
      <c r="D107" s="207" t="s">
        <v>119</v>
      </c>
      <c r="E107" s="208" t="s">
        <v>444</v>
      </c>
      <c r="F107" s="209" t="s">
        <v>443</v>
      </c>
      <c r="G107" s="210" t="s">
        <v>410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411</v>
      </c>
      <c r="AT107" s="219" t="s">
        <v>119</v>
      </c>
      <c r="AU107" s="219" t="s">
        <v>82</v>
      </c>
      <c r="AY107" s="19" t="s">
        <v>117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78</v>
      </c>
      <c r="BK107" s="220">
        <f>ROUND(I107*H107,2)</f>
        <v>0</v>
      </c>
      <c r="BL107" s="19" t="s">
        <v>411</v>
      </c>
      <c r="BM107" s="219" t="s">
        <v>445</v>
      </c>
    </row>
    <row r="108" s="2" customFormat="1">
      <c r="A108" s="40"/>
      <c r="B108" s="41"/>
      <c r="C108" s="42"/>
      <c r="D108" s="221" t="s">
        <v>125</v>
      </c>
      <c r="E108" s="42"/>
      <c r="F108" s="222" t="s">
        <v>446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82</v>
      </c>
    </row>
    <row r="109" s="2" customFormat="1">
      <c r="A109" s="40"/>
      <c r="B109" s="41"/>
      <c r="C109" s="42"/>
      <c r="D109" s="228" t="s">
        <v>323</v>
      </c>
      <c r="E109" s="42"/>
      <c r="F109" s="270" t="s">
        <v>447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323</v>
      </c>
      <c r="AU109" s="19" t="s">
        <v>82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448</v>
      </c>
      <c r="F110" s="205" t="s">
        <v>449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144</v>
      </c>
      <c r="AT110" s="203" t="s">
        <v>72</v>
      </c>
      <c r="AU110" s="203" t="s">
        <v>78</v>
      </c>
      <c r="AY110" s="202" t="s">
        <v>117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172</v>
      </c>
      <c r="D111" s="207" t="s">
        <v>119</v>
      </c>
      <c r="E111" s="208" t="s">
        <v>450</v>
      </c>
      <c r="F111" s="209" t="s">
        <v>449</v>
      </c>
      <c r="G111" s="210" t="s">
        <v>410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411</v>
      </c>
      <c r="AT111" s="219" t="s">
        <v>119</v>
      </c>
      <c r="AU111" s="219" t="s">
        <v>82</v>
      </c>
      <c r="AY111" s="19" t="s">
        <v>117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78</v>
      </c>
      <c r="BK111" s="220">
        <f>ROUND(I111*H111,2)</f>
        <v>0</v>
      </c>
      <c r="BL111" s="19" t="s">
        <v>411</v>
      </c>
      <c r="BM111" s="219" t="s">
        <v>451</v>
      </c>
    </row>
    <row r="112" s="2" customFormat="1">
      <c r="A112" s="40"/>
      <c r="B112" s="41"/>
      <c r="C112" s="42"/>
      <c r="D112" s="221" t="s">
        <v>125</v>
      </c>
      <c r="E112" s="42"/>
      <c r="F112" s="222" t="s">
        <v>452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82</v>
      </c>
    </row>
    <row r="113" s="2" customFormat="1">
      <c r="A113" s="40"/>
      <c r="B113" s="41"/>
      <c r="C113" s="42"/>
      <c r="D113" s="228" t="s">
        <v>323</v>
      </c>
      <c r="E113" s="42"/>
      <c r="F113" s="270" t="s">
        <v>453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323</v>
      </c>
      <c r="AU113" s="19" t="s">
        <v>82</v>
      </c>
    </row>
    <row r="114" s="2" customFormat="1" ht="16.5" customHeight="1">
      <c r="A114" s="40"/>
      <c r="B114" s="41"/>
      <c r="C114" s="207" t="s">
        <v>180</v>
      </c>
      <c r="D114" s="207" t="s">
        <v>119</v>
      </c>
      <c r="E114" s="208" t="s">
        <v>454</v>
      </c>
      <c r="F114" s="209" t="s">
        <v>455</v>
      </c>
      <c r="G114" s="210" t="s">
        <v>410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411</v>
      </c>
      <c r="AT114" s="219" t="s">
        <v>119</v>
      </c>
      <c r="AU114" s="219" t="s">
        <v>82</v>
      </c>
      <c r="AY114" s="19" t="s">
        <v>117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78</v>
      </c>
      <c r="BK114" s="220">
        <f>ROUND(I114*H114,2)</f>
        <v>0</v>
      </c>
      <c r="BL114" s="19" t="s">
        <v>411</v>
      </c>
      <c r="BM114" s="219" t="s">
        <v>456</v>
      </c>
    </row>
    <row r="115" s="2" customFormat="1">
      <c r="A115" s="40"/>
      <c r="B115" s="41"/>
      <c r="C115" s="42"/>
      <c r="D115" s="221" t="s">
        <v>125</v>
      </c>
      <c r="E115" s="42"/>
      <c r="F115" s="222" t="s">
        <v>457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82</v>
      </c>
    </row>
    <row r="116" s="2" customFormat="1">
      <c r="A116" s="40"/>
      <c r="B116" s="41"/>
      <c r="C116" s="42"/>
      <c r="D116" s="228" t="s">
        <v>323</v>
      </c>
      <c r="E116" s="42"/>
      <c r="F116" s="270" t="s">
        <v>458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323</v>
      </c>
      <c r="AU116" s="19" t="s">
        <v>82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459</v>
      </c>
      <c r="F117" s="205" t="s">
        <v>460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144</v>
      </c>
      <c r="AT117" s="203" t="s">
        <v>72</v>
      </c>
      <c r="AU117" s="203" t="s">
        <v>78</v>
      </c>
      <c r="AY117" s="202" t="s">
        <v>117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185</v>
      </c>
      <c r="D118" s="207" t="s">
        <v>119</v>
      </c>
      <c r="E118" s="208" t="s">
        <v>461</v>
      </c>
      <c r="F118" s="209" t="s">
        <v>462</v>
      </c>
      <c r="G118" s="210" t="s">
        <v>410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411</v>
      </c>
      <c r="AT118" s="219" t="s">
        <v>119</v>
      </c>
      <c r="AU118" s="219" t="s">
        <v>82</v>
      </c>
      <c r="AY118" s="19" t="s">
        <v>117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78</v>
      </c>
      <c r="BK118" s="220">
        <f>ROUND(I118*H118,2)</f>
        <v>0</v>
      </c>
      <c r="BL118" s="19" t="s">
        <v>411</v>
      </c>
      <c r="BM118" s="219" t="s">
        <v>463</v>
      </c>
    </row>
    <row r="119" s="2" customFormat="1">
      <c r="A119" s="40"/>
      <c r="B119" s="41"/>
      <c r="C119" s="42"/>
      <c r="D119" s="221" t="s">
        <v>125</v>
      </c>
      <c r="E119" s="42"/>
      <c r="F119" s="222" t="s">
        <v>464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82</v>
      </c>
    </row>
    <row r="120" s="2" customFormat="1">
      <c r="A120" s="40"/>
      <c r="B120" s="41"/>
      <c r="C120" s="42"/>
      <c r="D120" s="228" t="s">
        <v>323</v>
      </c>
      <c r="E120" s="42"/>
      <c r="F120" s="270" t="s">
        <v>465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323</v>
      </c>
      <c r="AU120" s="19" t="s">
        <v>82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466</v>
      </c>
      <c r="F121" s="205" t="s">
        <v>467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144</v>
      </c>
      <c r="AT121" s="203" t="s">
        <v>72</v>
      </c>
      <c r="AU121" s="203" t="s">
        <v>78</v>
      </c>
      <c r="AY121" s="202" t="s">
        <v>117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119</v>
      </c>
      <c r="E122" s="208" t="s">
        <v>468</v>
      </c>
      <c r="F122" s="209" t="s">
        <v>469</v>
      </c>
      <c r="G122" s="210" t="s">
        <v>410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123</v>
      </c>
      <c r="AT122" s="219" t="s">
        <v>119</v>
      </c>
      <c r="AU122" s="219" t="s">
        <v>82</v>
      </c>
      <c r="AY122" s="19" t="s">
        <v>117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78</v>
      </c>
      <c r="BK122" s="220">
        <f>ROUND(I122*H122,2)</f>
        <v>0</v>
      </c>
      <c r="BL122" s="19" t="s">
        <v>123</v>
      </c>
      <c r="BM122" s="219" t="s">
        <v>470</v>
      </c>
    </row>
    <row r="123" s="2" customFormat="1">
      <c r="A123" s="40"/>
      <c r="B123" s="41"/>
      <c r="C123" s="42"/>
      <c r="D123" s="228" t="s">
        <v>323</v>
      </c>
      <c r="E123" s="42"/>
      <c r="F123" s="270" t="s">
        <v>471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323</v>
      </c>
      <c r="AU123" s="19" t="s">
        <v>82</v>
      </c>
    </row>
    <row r="124" s="2" customFormat="1" ht="24.15" customHeight="1">
      <c r="A124" s="40"/>
      <c r="B124" s="41"/>
      <c r="C124" s="207" t="s">
        <v>195</v>
      </c>
      <c r="D124" s="207" t="s">
        <v>119</v>
      </c>
      <c r="E124" s="208" t="s">
        <v>472</v>
      </c>
      <c r="F124" s="209" t="s">
        <v>473</v>
      </c>
      <c r="G124" s="210" t="s">
        <v>410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411</v>
      </c>
      <c r="AT124" s="219" t="s">
        <v>119</v>
      </c>
      <c r="AU124" s="219" t="s">
        <v>82</v>
      </c>
      <c r="AY124" s="19" t="s">
        <v>117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78</v>
      </c>
      <c r="BK124" s="220">
        <f>ROUND(I124*H124,2)</f>
        <v>0</v>
      </c>
      <c r="BL124" s="19" t="s">
        <v>411</v>
      </c>
      <c r="BM124" s="219" t="s">
        <v>474</v>
      </c>
    </row>
    <row r="125" s="2" customFormat="1">
      <c r="A125" s="40"/>
      <c r="B125" s="41"/>
      <c r="C125" s="42"/>
      <c r="D125" s="228" t="s">
        <v>323</v>
      </c>
      <c r="E125" s="42"/>
      <c r="F125" s="270" t="s">
        <v>475</v>
      </c>
      <c r="G125" s="42"/>
      <c r="H125" s="42"/>
      <c r="I125" s="223"/>
      <c r="J125" s="42"/>
      <c r="K125" s="42"/>
      <c r="L125" s="46"/>
      <c r="M125" s="274"/>
      <c r="N125" s="275"/>
      <c r="O125" s="276"/>
      <c r="P125" s="276"/>
      <c r="Q125" s="276"/>
      <c r="R125" s="276"/>
      <c r="S125" s="276"/>
      <c r="T125" s="27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323</v>
      </c>
      <c r="AU125" s="19" t="s">
        <v>82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aDP1BBjCRgK60wfsOK5Y8KTlergbaEh3ltdjucOv1eGXk4erbY1hp58zFFWgO93F2GFMwWFDTHs9hFltjHS2tw==" hashValue="OxC8rXkwF9ohL16Sre+zzUXoWIRZgNeAKA0njFQAXevzJrtIP3aAHRLzwGla10UMgBOdqVH0+OGmBG9fTEz0qQ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476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477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478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479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480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481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482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483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484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485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486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487</v>
      </c>
      <c r="F18" s="289" t="s">
        <v>488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80</v>
      </c>
      <c r="F19" s="289" t="s">
        <v>489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490</v>
      </c>
      <c r="F20" s="289" t="s">
        <v>491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83</v>
      </c>
      <c r="F21" s="289" t="s">
        <v>84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492</v>
      </c>
      <c r="F22" s="289" t="s">
        <v>493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494</v>
      </c>
      <c r="F23" s="289" t="s">
        <v>495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496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497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498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499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500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501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502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503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504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103</v>
      </c>
      <c r="F36" s="289"/>
      <c r="G36" s="289" t="s">
        <v>505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506</v>
      </c>
      <c r="F37" s="289"/>
      <c r="G37" s="289" t="s">
        <v>507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54</v>
      </c>
      <c r="F38" s="289"/>
      <c r="G38" s="289" t="s">
        <v>508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55</v>
      </c>
      <c r="F39" s="289"/>
      <c r="G39" s="289" t="s">
        <v>509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104</v>
      </c>
      <c r="F40" s="289"/>
      <c r="G40" s="289" t="s">
        <v>510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105</v>
      </c>
      <c r="F41" s="289"/>
      <c r="G41" s="289" t="s">
        <v>511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512</v>
      </c>
      <c r="F42" s="289"/>
      <c r="G42" s="289" t="s">
        <v>513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514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515</v>
      </c>
      <c r="F44" s="289"/>
      <c r="G44" s="289" t="s">
        <v>516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107</v>
      </c>
      <c r="F45" s="289"/>
      <c r="G45" s="289" t="s">
        <v>517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518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519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520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521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522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523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524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525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526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527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528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529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530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531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532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533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534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535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536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537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538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539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540</v>
      </c>
      <c r="D76" s="307"/>
      <c r="E76" s="307"/>
      <c r="F76" s="307" t="s">
        <v>541</v>
      </c>
      <c r="G76" s="308"/>
      <c r="H76" s="307" t="s">
        <v>55</v>
      </c>
      <c r="I76" s="307" t="s">
        <v>58</v>
      </c>
      <c r="J76" s="307" t="s">
        <v>542</v>
      </c>
      <c r="K76" s="306"/>
    </row>
    <row r="77" s="1" customFormat="1" ht="17.25" customHeight="1">
      <c r="B77" s="304"/>
      <c r="C77" s="309" t="s">
        <v>543</v>
      </c>
      <c r="D77" s="309"/>
      <c r="E77" s="309"/>
      <c r="F77" s="310" t="s">
        <v>544</v>
      </c>
      <c r="G77" s="311"/>
      <c r="H77" s="309"/>
      <c r="I77" s="309"/>
      <c r="J77" s="309" t="s">
        <v>545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54</v>
      </c>
      <c r="D79" s="314"/>
      <c r="E79" s="314"/>
      <c r="F79" s="315" t="s">
        <v>546</v>
      </c>
      <c r="G79" s="316"/>
      <c r="H79" s="292" t="s">
        <v>547</v>
      </c>
      <c r="I79" s="292" t="s">
        <v>548</v>
      </c>
      <c r="J79" s="292">
        <v>20</v>
      </c>
      <c r="K79" s="306"/>
    </row>
    <row r="80" s="1" customFormat="1" ht="15" customHeight="1">
      <c r="B80" s="304"/>
      <c r="C80" s="292" t="s">
        <v>549</v>
      </c>
      <c r="D80" s="292"/>
      <c r="E80" s="292"/>
      <c r="F80" s="315" t="s">
        <v>546</v>
      </c>
      <c r="G80" s="316"/>
      <c r="H80" s="292" t="s">
        <v>550</v>
      </c>
      <c r="I80" s="292" t="s">
        <v>548</v>
      </c>
      <c r="J80" s="292">
        <v>120</v>
      </c>
      <c r="K80" s="306"/>
    </row>
    <row r="81" s="1" customFormat="1" ht="15" customHeight="1">
      <c r="B81" s="317"/>
      <c r="C81" s="292" t="s">
        <v>551</v>
      </c>
      <c r="D81" s="292"/>
      <c r="E81" s="292"/>
      <c r="F81" s="315" t="s">
        <v>552</v>
      </c>
      <c r="G81" s="316"/>
      <c r="H81" s="292" t="s">
        <v>553</v>
      </c>
      <c r="I81" s="292" t="s">
        <v>548</v>
      </c>
      <c r="J81" s="292">
        <v>50</v>
      </c>
      <c r="K81" s="306"/>
    </row>
    <row r="82" s="1" customFormat="1" ht="15" customHeight="1">
      <c r="B82" s="317"/>
      <c r="C82" s="292" t="s">
        <v>554</v>
      </c>
      <c r="D82" s="292"/>
      <c r="E82" s="292"/>
      <c r="F82" s="315" t="s">
        <v>546</v>
      </c>
      <c r="G82" s="316"/>
      <c r="H82" s="292" t="s">
        <v>555</v>
      </c>
      <c r="I82" s="292" t="s">
        <v>556</v>
      </c>
      <c r="J82" s="292"/>
      <c r="K82" s="306"/>
    </row>
    <row r="83" s="1" customFormat="1" ht="15" customHeight="1">
      <c r="B83" s="317"/>
      <c r="C83" s="318" t="s">
        <v>557</v>
      </c>
      <c r="D83" s="318"/>
      <c r="E83" s="318"/>
      <c r="F83" s="319" t="s">
        <v>552</v>
      </c>
      <c r="G83" s="318"/>
      <c r="H83" s="318" t="s">
        <v>558</v>
      </c>
      <c r="I83" s="318" t="s">
        <v>548</v>
      </c>
      <c r="J83" s="318">
        <v>15</v>
      </c>
      <c r="K83" s="306"/>
    </row>
    <row r="84" s="1" customFormat="1" ht="15" customHeight="1">
      <c r="B84" s="317"/>
      <c r="C84" s="318" t="s">
        <v>559</v>
      </c>
      <c r="D84" s="318"/>
      <c r="E84" s="318"/>
      <c r="F84" s="319" t="s">
        <v>552</v>
      </c>
      <c r="G84" s="318"/>
      <c r="H84" s="318" t="s">
        <v>560</v>
      </c>
      <c r="I84" s="318" t="s">
        <v>548</v>
      </c>
      <c r="J84" s="318">
        <v>15</v>
      </c>
      <c r="K84" s="306"/>
    </row>
    <row r="85" s="1" customFormat="1" ht="15" customHeight="1">
      <c r="B85" s="317"/>
      <c r="C85" s="318" t="s">
        <v>561</v>
      </c>
      <c r="D85" s="318"/>
      <c r="E85" s="318"/>
      <c r="F85" s="319" t="s">
        <v>552</v>
      </c>
      <c r="G85" s="318"/>
      <c r="H85" s="318" t="s">
        <v>562</v>
      </c>
      <c r="I85" s="318" t="s">
        <v>548</v>
      </c>
      <c r="J85" s="318">
        <v>20</v>
      </c>
      <c r="K85" s="306"/>
    </row>
    <row r="86" s="1" customFormat="1" ht="15" customHeight="1">
      <c r="B86" s="317"/>
      <c r="C86" s="318" t="s">
        <v>563</v>
      </c>
      <c r="D86" s="318"/>
      <c r="E86" s="318"/>
      <c r="F86" s="319" t="s">
        <v>552</v>
      </c>
      <c r="G86" s="318"/>
      <c r="H86" s="318" t="s">
        <v>564</v>
      </c>
      <c r="I86" s="318" t="s">
        <v>548</v>
      </c>
      <c r="J86" s="318">
        <v>20</v>
      </c>
      <c r="K86" s="306"/>
    </row>
    <row r="87" s="1" customFormat="1" ht="15" customHeight="1">
      <c r="B87" s="317"/>
      <c r="C87" s="292" t="s">
        <v>565</v>
      </c>
      <c r="D87" s="292"/>
      <c r="E87" s="292"/>
      <c r="F87" s="315" t="s">
        <v>552</v>
      </c>
      <c r="G87" s="316"/>
      <c r="H87" s="292" t="s">
        <v>566</v>
      </c>
      <c r="I87" s="292" t="s">
        <v>548</v>
      </c>
      <c r="J87" s="292">
        <v>50</v>
      </c>
      <c r="K87" s="306"/>
    </row>
    <row r="88" s="1" customFormat="1" ht="15" customHeight="1">
      <c r="B88" s="317"/>
      <c r="C88" s="292" t="s">
        <v>567</v>
      </c>
      <c r="D88" s="292"/>
      <c r="E88" s="292"/>
      <c r="F88" s="315" t="s">
        <v>552</v>
      </c>
      <c r="G88" s="316"/>
      <c r="H88" s="292" t="s">
        <v>568</v>
      </c>
      <c r="I88" s="292" t="s">
        <v>548</v>
      </c>
      <c r="J88" s="292">
        <v>20</v>
      </c>
      <c r="K88" s="306"/>
    </row>
    <row r="89" s="1" customFormat="1" ht="15" customHeight="1">
      <c r="B89" s="317"/>
      <c r="C89" s="292" t="s">
        <v>569</v>
      </c>
      <c r="D89" s="292"/>
      <c r="E89" s="292"/>
      <c r="F89" s="315" t="s">
        <v>552</v>
      </c>
      <c r="G89" s="316"/>
      <c r="H89" s="292" t="s">
        <v>570</v>
      </c>
      <c r="I89" s="292" t="s">
        <v>548</v>
      </c>
      <c r="J89" s="292">
        <v>20</v>
      </c>
      <c r="K89" s="306"/>
    </row>
    <row r="90" s="1" customFormat="1" ht="15" customHeight="1">
      <c r="B90" s="317"/>
      <c r="C90" s="292" t="s">
        <v>571</v>
      </c>
      <c r="D90" s="292"/>
      <c r="E90" s="292"/>
      <c r="F90" s="315" t="s">
        <v>552</v>
      </c>
      <c r="G90" s="316"/>
      <c r="H90" s="292" t="s">
        <v>572</v>
      </c>
      <c r="I90" s="292" t="s">
        <v>548</v>
      </c>
      <c r="J90" s="292">
        <v>50</v>
      </c>
      <c r="K90" s="306"/>
    </row>
    <row r="91" s="1" customFormat="1" ht="15" customHeight="1">
      <c r="B91" s="317"/>
      <c r="C91" s="292" t="s">
        <v>573</v>
      </c>
      <c r="D91" s="292"/>
      <c r="E91" s="292"/>
      <c r="F91" s="315" t="s">
        <v>552</v>
      </c>
      <c r="G91" s="316"/>
      <c r="H91" s="292" t="s">
        <v>573</v>
      </c>
      <c r="I91" s="292" t="s">
        <v>548</v>
      </c>
      <c r="J91" s="292">
        <v>50</v>
      </c>
      <c r="K91" s="306"/>
    </row>
    <row r="92" s="1" customFormat="1" ht="15" customHeight="1">
      <c r="B92" s="317"/>
      <c r="C92" s="292" t="s">
        <v>574</v>
      </c>
      <c r="D92" s="292"/>
      <c r="E92" s="292"/>
      <c r="F92" s="315" t="s">
        <v>552</v>
      </c>
      <c r="G92" s="316"/>
      <c r="H92" s="292" t="s">
        <v>575</v>
      </c>
      <c r="I92" s="292" t="s">
        <v>548</v>
      </c>
      <c r="J92" s="292">
        <v>255</v>
      </c>
      <c r="K92" s="306"/>
    </row>
    <row r="93" s="1" customFormat="1" ht="15" customHeight="1">
      <c r="B93" s="317"/>
      <c r="C93" s="292" t="s">
        <v>576</v>
      </c>
      <c r="D93" s="292"/>
      <c r="E93" s="292"/>
      <c r="F93" s="315" t="s">
        <v>546</v>
      </c>
      <c r="G93" s="316"/>
      <c r="H93" s="292" t="s">
        <v>577</v>
      </c>
      <c r="I93" s="292" t="s">
        <v>578</v>
      </c>
      <c r="J93" s="292"/>
      <c r="K93" s="306"/>
    </row>
    <row r="94" s="1" customFormat="1" ht="15" customHeight="1">
      <c r="B94" s="317"/>
      <c r="C94" s="292" t="s">
        <v>579</v>
      </c>
      <c r="D94" s="292"/>
      <c r="E94" s="292"/>
      <c r="F94" s="315" t="s">
        <v>546</v>
      </c>
      <c r="G94" s="316"/>
      <c r="H94" s="292" t="s">
        <v>580</v>
      </c>
      <c r="I94" s="292" t="s">
        <v>581</v>
      </c>
      <c r="J94" s="292"/>
      <c r="K94" s="306"/>
    </row>
    <row r="95" s="1" customFormat="1" ht="15" customHeight="1">
      <c r="B95" s="317"/>
      <c r="C95" s="292" t="s">
        <v>582</v>
      </c>
      <c r="D95" s="292"/>
      <c r="E95" s="292"/>
      <c r="F95" s="315" t="s">
        <v>546</v>
      </c>
      <c r="G95" s="316"/>
      <c r="H95" s="292" t="s">
        <v>582</v>
      </c>
      <c r="I95" s="292" t="s">
        <v>581</v>
      </c>
      <c r="J95" s="292"/>
      <c r="K95" s="306"/>
    </row>
    <row r="96" s="1" customFormat="1" ht="15" customHeight="1">
      <c r="B96" s="317"/>
      <c r="C96" s="292" t="s">
        <v>39</v>
      </c>
      <c r="D96" s="292"/>
      <c r="E96" s="292"/>
      <c r="F96" s="315" t="s">
        <v>546</v>
      </c>
      <c r="G96" s="316"/>
      <c r="H96" s="292" t="s">
        <v>583</v>
      </c>
      <c r="I96" s="292" t="s">
        <v>581</v>
      </c>
      <c r="J96" s="292"/>
      <c r="K96" s="306"/>
    </row>
    <row r="97" s="1" customFormat="1" ht="15" customHeight="1">
      <c r="B97" s="317"/>
      <c r="C97" s="292" t="s">
        <v>49</v>
      </c>
      <c r="D97" s="292"/>
      <c r="E97" s="292"/>
      <c r="F97" s="315" t="s">
        <v>546</v>
      </c>
      <c r="G97" s="316"/>
      <c r="H97" s="292" t="s">
        <v>584</v>
      </c>
      <c r="I97" s="292" t="s">
        <v>581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585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540</v>
      </c>
      <c r="D103" s="307"/>
      <c r="E103" s="307"/>
      <c r="F103" s="307" t="s">
        <v>541</v>
      </c>
      <c r="G103" s="308"/>
      <c r="H103" s="307" t="s">
        <v>55</v>
      </c>
      <c r="I103" s="307" t="s">
        <v>58</v>
      </c>
      <c r="J103" s="307" t="s">
        <v>542</v>
      </c>
      <c r="K103" s="306"/>
    </row>
    <row r="104" s="1" customFormat="1" ht="17.25" customHeight="1">
      <c r="B104" s="304"/>
      <c r="C104" s="309" t="s">
        <v>543</v>
      </c>
      <c r="D104" s="309"/>
      <c r="E104" s="309"/>
      <c r="F104" s="310" t="s">
        <v>544</v>
      </c>
      <c r="G104" s="311"/>
      <c r="H104" s="309"/>
      <c r="I104" s="309"/>
      <c r="J104" s="309" t="s">
        <v>545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54</v>
      </c>
      <c r="D106" s="314"/>
      <c r="E106" s="314"/>
      <c r="F106" s="315" t="s">
        <v>546</v>
      </c>
      <c r="G106" s="292"/>
      <c r="H106" s="292" t="s">
        <v>586</v>
      </c>
      <c r="I106" s="292" t="s">
        <v>548</v>
      </c>
      <c r="J106" s="292">
        <v>20</v>
      </c>
      <c r="K106" s="306"/>
    </row>
    <row r="107" s="1" customFormat="1" ht="15" customHeight="1">
      <c r="B107" s="304"/>
      <c r="C107" s="292" t="s">
        <v>549</v>
      </c>
      <c r="D107" s="292"/>
      <c r="E107" s="292"/>
      <c r="F107" s="315" t="s">
        <v>546</v>
      </c>
      <c r="G107" s="292"/>
      <c r="H107" s="292" t="s">
        <v>586</v>
      </c>
      <c r="I107" s="292" t="s">
        <v>548</v>
      </c>
      <c r="J107" s="292">
        <v>120</v>
      </c>
      <c r="K107" s="306"/>
    </row>
    <row r="108" s="1" customFormat="1" ht="15" customHeight="1">
      <c r="B108" s="317"/>
      <c r="C108" s="292" t="s">
        <v>551</v>
      </c>
      <c r="D108" s="292"/>
      <c r="E108" s="292"/>
      <c r="F108" s="315" t="s">
        <v>552</v>
      </c>
      <c r="G108" s="292"/>
      <c r="H108" s="292" t="s">
        <v>586</v>
      </c>
      <c r="I108" s="292" t="s">
        <v>548</v>
      </c>
      <c r="J108" s="292">
        <v>50</v>
      </c>
      <c r="K108" s="306"/>
    </row>
    <row r="109" s="1" customFormat="1" ht="15" customHeight="1">
      <c r="B109" s="317"/>
      <c r="C109" s="292" t="s">
        <v>554</v>
      </c>
      <c r="D109" s="292"/>
      <c r="E109" s="292"/>
      <c r="F109" s="315" t="s">
        <v>546</v>
      </c>
      <c r="G109" s="292"/>
      <c r="H109" s="292" t="s">
        <v>586</v>
      </c>
      <c r="I109" s="292" t="s">
        <v>556</v>
      </c>
      <c r="J109" s="292"/>
      <c r="K109" s="306"/>
    </row>
    <row r="110" s="1" customFormat="1" ht="15" customHeight="1">
      <c r="B110" s="317"/>
      <c r="C110" s="292" t="s">
        <v>565</v>
      </c>
      <c r="D110" s="292"/>
      <c r="E110" s="292"/>
      <c r="F110" s="315" t="s">
        <v>552</v>
      </c>
      <c r="G110" s="292"/>
      <c r="H110" s="292" t="s">
        <v>586</v>
      </c>
      <c r="I110" s="292" t="s">
        <v>548</v>
      </c>
      <c r="J110" s="292">
        <v>50</v>
      </c>
      <c r="K110" s="306"/>
    </row>
    <row r="111" s="1" customFormat="1" ht="15" customHeight="1">
      <c r="B111" s="317"/>
      <c r="C111" s="292" t="s">
        <v>573</v>
      </c>
      <c r="D111" s="292"/>
      <c r="E111" s="292"/>
      <c r="F111" s="315" t="s">
        <v>552</v>
      </c>
      <c r="G111" s="292"/>
      <c r="H111" s="292" t="s">
        <v>586</v>
      </c>
      <c r="I111" s="292" t="s">
        <v>548</v>
      </c>
      <c r="J111" s="292">
        <v>50</v>
      </c>
      <c r="K111" s="306"/>
    </row>
    <row r="112" s="1" customFormat="1" ht="15" customHeight="1">
      <c r="B112" s="317"/>
      <c r="C112" s="292" t="s">
        <v>571</v>
      </c>
      <c r="D112" s="292"/>
      <c r="E112" s="292"/>
      <c r="F112" s="315" t="s">
        <v>552</v>
      </c>
      <c r="G112" s="292"/>
      <c r="H112" s="292" t="s">
        <v>586</v>
      </c>
      <c r="I112" s="292" t="s">
        <v>548</v>
      </c>
      <c r="J112" s="292">
        <v>50</v>
      </c>
      <c r="K112" s="306"/>
    </row>
    <row r="113" s="1" customFormat="1" ht="15" customHeight="1">
      <c r="B113" s="317"/>
      <c r="C113" s="292" t="s">
        <v>54</v>
      </c>
      <c r="D113" s="292"/>
      <c r="E113" s="292"/>
      <c r="F113" s="315" t="s">
        <v>546</v>
      </c>
      <c r="G113" s="292"/>
      <c r="H113" s="292" t="s">
        <v>587</v>
      </c>
      <c r="I113" s="292" t="s">
        <v>548</v>
      </c>
      <c r="J113" s="292">
        <v>20</v>
      </c>
      <c r="K113" s="306"/>
    </row>
    <row r="114" s="1" customFormat="1" ht="15" customHeight="1">
      <c r="B114" s="317"/>
      <c r="C114" s="292" t="s">
        <v>588</v>
      </c>
      <c r="D114" s="292"/>
      <c r="E114" s="292"/>
      <c r="F114" s="315" t="s">
        <v>546</v>
      </c>
      <c r="G114" s="292"/>
      <c r="H114" s="292" t="s">
        <v>589</v>
      </c>
      <c r="I114" s="292" t="s">
        <v>548</v>
      </c>
      <c r="J114" s="292">
        <v>120</v>
      </c>
      <c r="K114" s="306"/>
    </row>
    <row r="115" s="1" customFormat="1" ht="15" customHeight="1">
      <c r="B115" s="317"/>
      <c r="C115" s="292" t="s">
        <v>39</v>
      </c>
      <c r="D115" s="292"/>
      <c r="E115" s="292"/>
      <c r="F115" s="315" t="s">
        <v>546</v>
      </c>
      <c r="G115" s="292"/>
      <c r="H115" s="292" t="s">
        <v>590</v>
      </c>
      <c r="I115" s="292" t="s">
        <v>581</v>
      </c>
      <c r="J115" s="292"/>
      <c r="K115" s="306"/>
    </row>
    <row r="116" s="1" customFormat="1" ht="15" customHeight="1">
      <c r="B116" s="317"/>
      <c r="C116" s="292" t="s">
        <v>49</v>
      </c>
      <c r="D116" s="292"/>
      <c r="E116" s="292"/>
      <c r="F116" s="315" t="s">
        <v>546</v>
      </c>
      <c r="G116" s="292"/>
      <c r="H116" s="292" t="s">
        <v>591</v>
      </c>
      <c r="I116" s="292" t="s">
        <v>581</v>
      </c>
      <c r="J116" s="292"/>
      <c r="K116" s="306"/>
    </row>
    <row r="117" s="1" customFormat="1" ht="15" customHeight="1">
      <c r="B117" s="317"/>
      <c r="C117" s="292" t="s">
        <v>58</v>
      </c>
      <c r="D117" s="292"/>
      <c r="E117" s="292"/>
      <c r="F117" s="315" t="s">
        <v>546</v>
      </c>
      <c r="G117" s="292"/>
      <c r="H117" s="292" t="s">
        <v>592</v>
      </c>
      <c r="I117" s="292" t="s">
        <v>593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594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540</v>
      </c>
      <c r="D123" s="307"/>
      <c r="E123" s="307"/>
      <c r="F123" s="307" t="s">
        <v>541</v>
      </c>
      <c r="G123" s="308"/>
      <c r="H123" s="307" t="s">
        <v>55</v>
      </c>
      <c r="I123" s="307" t="s">
        <v>58</v>
      </c>
      <c r="J123" s="307" t="s">
        <v>542</v>
      </c>
      <c r="K123" s="336"/>
    </row>
    <row r="124" s="1" customFormat="1" ht="17.25" customHeight="1">
      <c r="B124" s="335"/>
      <c r="C124" s="309" t="s">
        <v>543</v>
      </c>
      <c r="D124" s="309"/>
      <c r="E124" s="309"/>
      <c r="F124" s="310" t="s">
        <v>544</v>
      </c>
      <c r="G124" s="311"/>
      <c r="H124" s="309"/>
      <c r="I124" s="309"/>
      <c r="J124" s="309" t="s">
        <v>545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549</v>
      </c>
      <c r="D126" s="314"/>
      <c r="E126" s="314"/>
      <c r="F126" s="315" t="s">
        <v>546</v>
      </c>
      <c r="G126" s="292"/>
      <c r="H126" s="292" t="s">
        <v>586</v>
      </c>
      <c r="I126" s="292" t="s">
        <v>548</v>
      </c>
      <c r="J126" s="292">
        <v>120</v>
      </c>
      <c r="K126" s="340"/>
    </row>
    <row r="127" s="1" customFormat="1" ht="15" customHeight="1">
      <c r="B127" s="337"/>
      <c r="C127" s="292" t="s">
        <v>595</v>
      </c>
      <c r="D127" s="292"/>
      <c r="E127" s="292"/>
      <c r="F127" s="315" t="s">
        <v>546</v>
      </c>
      <c r="G127" s="292"/>
      <c r="H127" s="292" t="s">
        <v>596</v>
      </c>
      <c r="I127" s="292" t="s">
        <v>548</v>
      </c>
      <c r="J127" s="292" t="s">
        <v>597</v>
      </c>
      <c r="K127" s="340"/>
    </row>
    <row r="128" s="1" customFormat="1" ht="15" customHeight="1">
      <c r="B128" s="337"/>
      <c r="C128" s="292" t="s">
        <v>494</v>
      </c>
      <c r="D128" s="292"/>
      <c r="E128" s="292"/>
      <c r="F128" s="315" t="s">
        <v>546</v>
      </c>
      <c r="G128" s="292"/>
      <c r="H128" s="292" t="s">
        <v>598</v>
      </c>
      <c r="I128" s="292" t="s">
        <v>548</v>
      </c>
      <c r="J128" s="292" t="s">
        <v>597</v>
      </c>
      <c r="K128" s="340"/>
    </row>
    <row r="129" s="1" customFormat="1" ht="15" customHeight="1">
      <c r="B129" s="337"/>
      <c r="C129" s="292" t="s">
        <v>557</v>
      </c>
      <c r="D129" s="292"/>
      <c r="E129" s="292"/>
      <c r="F129" s="315" t="s">
        <v>552</v>
      </c>
      <c r="G129" s="292"/>
      <c r="H129" s="292" t="s">
        <v>558</v>
      </c>
      <c r="I129" s="292" t="s">
        <v>548</v>
      </c>
      <c r="J129" s="292">
        <v>15</v>
      </c>
      <c r="K129" s="340"/>
    </row>
    <row r="130" s="1" customFormat="1" ht="15" customHeight="1">
      <c r="B130" s="337"/>
      <c r="C130" s="318" t="s">
        <v>559</v>
      </c>
      <c r="D130" s="318"/>
      <c r="E130" s="318"/>
      <c r="F130" s="319" t="s">
        <v>552</v>
      </c>
      <c r="G130" s="318"/>
      <c r="H130" s="318" t="s">
        <v>560</v>
      </c>
      <c r="I130" s="318" t="s">
        <v>548</v>
      </c>
      <c r="J130" s="318">
        <v>15</v>
      </c>
      <c r="K130" s="340"/>
    </row>
    <row r="131" s="1" customFormat="1" ht="15" customHeight="1">
      <c r="B131" s="337"/>
      <c r="C131" s="318" t="s">
        <v>561</v>
      </c>
      <c r="D131" s="318"/>
      <c r="E131" s="318"/>
      <c r="F131" s="319" t="s">
        <v>552</v>
      </c>
      <c r="G131" s="318"/>
      <c r="H131" s="318" t="s">
        <v>562</v>
      </c>
      <c r="I131" s="318" t="s">
        <v>548</v>
      </c>
      <c r="J131" s="318">
        <v>20</v>
      </c>
      <c r="K131" s="340"/>
    </row>
    <row r="132" s="1" customFormat="1" ht="15" customHeight="1">
      <c r="B132" s="337"/>
      <c r="C132" s="318" t="s">
        <v>563</v>
      </c>
      <c r="D132" s="318"/>
      <c r="E132" s="318"/>
      <c r="F132" s="319" t="s">
        <v>552</v>
      </c>
      <c r="G132" s="318"/>
      <c r="H132" s="318" t="s">
        <v>564</v>
      </c>
      <c r="I132" s="318" t="s">
        <v>548</v>
      </c>
      <c r="J132" s="318">
        <v>20</v>
      </c>
      <c r="K132" s="340"/>
    </row>
    <row r="133" s="1" customFormat="1" ht="15" customHeight="1">
      <c r="B133" s="337"/>
      <c r="C133" s="292" t="s">
        <v>551</v>
      </c>
      <c r="D133" s="292"/>
      <c r="E133" s="292"/>
      <c r="F133" s="315" t="s">
        <v>552</v>
      </c>
      <c r="G133" s="292"/>
      <c r="H133" s="292" t="s">
        <v>586</v>
      </c>
      <c r="I133" s="292" t="s">
        <v>548</v>
      </c>
      <c r="J133" s="292">
        <v>50</v>
      </c>
      <c r="K133" s="340"/>
    </row>
    <row r="134" s="1" customFormat="1" ht="15" customHeight="1">
      <c r="B134" s="337"/>
      <c r="C134" s="292" t="s">
        <v>565</v>
      </c>
      <c r="D134" s="292"/>
      <c r="E134" s="292"/>
      <c r="F134" s="315" t="s">
        <v>552</v>
      </c>
      <c r="G134" s="292"/>
      <c r="H134" s="292" t="s">
        <v>586</v>
      </c>
      <c r="I134" s="292" t="s">
        <v>548</v>
      </c>
      <c r="J134" s="292">
        <v>50</v>
      </c>
      <c r="K134" s="340"/>
    </row>
    <row r="135" s="1" customFormat="1" ht="15" customHeight="1">
      <c r="B135" s="337"/>
      <c r="C135" s="292" t="s">
        <v>571</v>
      </c>
      <c r="D135" s="292"/>
      <c r="E135" s="292"/>
      <c r="F135" s="315" t="s">
        <v>552</v>
      </c>
      <c r="G135" s="292"/>
      <c r="H135" s="292" t="s">
        <v>586</v>
      </c>
      <c r="I135" s="292" t="s">
        <v>548</v>
      </c>
      <c r="J135" s="292">
        <v>50</v>
      </c>
      <c r="K135" s="340"/>
    </row>
    <row r="136" s="1" customFormat="1" ht="15" customHeight="1">
      <c r="B136" s="337"/>
      <c r="C136" s="292" t="s">
        <v>573</v>
      </c>
      <c r="D136" s="292"/>
      <c r="E136" s="292"/>
      <c r="F136" s="315" t="s">
        <v>552</v>
      </c>
      <c r="G136" s="292"/>
      <c r="H136" s="292" t="s">
        <v>586</v>
      </c>
      <c r="I136" s="292" t="s">
        <v>548</v>
      </c>
      <c r="J136" s="292">
        <v>50</v>
      </c>
      <c r="K136" s="340"/>
    </row>
    <row r="137" s="1" customFormat="1" ht="15" customHeight="1">
      <c r="B137" s="337"/>
      <c r="C137" s="292" t="s">
        <v>574</v>
      </c>
      <c r="D137" s="292"/>
      <c r="E137" s="292"/>
      <c r="F137" s="315" t="s">
        <v>552</v>
      </c>
      <c r="G137" s="292"/>
      <c r="H137" s="292" t="s">
        <v>599</v>
      </c>
      <c r="I137" s="292" t="s">
        <v>548</v>
      </c>
      <c r="J137" s="292">
        <v>255</v>
      </c>
      <c r="K137" s="340"/>
    </row>
    <row r="138" s="1" customFormat="1" ht="15" customHeight="1">
      <c r="B138" s="337"/>
      <c r="C138" s="292" t="s">
        <v>576</v>
      </c>
      <c r="D138" s="292"/>
      <c r="E138" s="292"/>
      <c r="F138" s="315" t="s">
        <v>546</v>
      </c>
      <c r="G138" s="292"/>
      <c r="H138" s="292" t="s">
        <v>600</v>
      </c>
      <c r="I138" s="292" t="s">
        <v>578</v>
      </c>
      <c r="J138" s="292"/>
      <c r="K138" s="340"/>
    </row>
    <row r="139" s="1" customFormat="1" ht="15" customHeight="1">
      <c r="B139" s="337"/>
      <c r="C139" s="292" t="s">
        <v>579</v>
      </c>
      <c r="D139" s="292"/>
      <c r="E139" s="292"/>
      <c r="F139" s="315" t="s">
        <v>546</v>
      </c>
      <c r="G139" s="292"/>
      <c r="H139" s="292" t="s">
        <v>601</v>
      </c>
      <c r="I139" s="292" t="s">
        <v>581</v>
      </c>
      <c r="J139" s="292"/>
      <c r="K139" s="340"/>
    </row>
    <row r="140" s="1" customFormat="1" ht="15" customHeight="1">
      <c r="B140" s="337"/>
      <c r="C140" s="292" t="s">
        <v>582</v>
      </c>
      <c r="D140" s="292"/>
      <c r="E140" s="292"/>
      <c r="F140" s="315" t="s">
        <v>546</v>
      </c>
      <c r="G140" s="292"/>
      <c r="H140" s="292" t="s">
        <v>582</v>
      </c>
      <c r="I140" s="292" t="s">
        <v>581</v>
      </c>
      <c r="J140" s="292"/>
      <c r="K140" s="340"/>
    </row>
    <row r="141" s="1" customFormat="1" ht="15" customHeight="1">
      <c r="B141" s="337"/>
      <c r="C141" s="292" t="s">
        <v>39</v>
      </c>
      <c r="D141" s="292"/>
      <c r="E141" s="292"/>
      <c r="F141" s="315" t="s">
        <v>546</v>
      </c>
      <c r="G141" s="292"/>
      <c r="H141" s="292" t="s">
        <v>602</v>
      </c>
      <c r="I141" s="292" t="s">
        <v>581</v>
      </c>
      <c r="J141" s="292"/>
      <c r="K141" s="340"/>
    </row>
    <row r="142" s="1" customFormat="1" ht="15" customHeight="1">
      <c r="B142" s="337"/>
      <c r="C142" s="292" t="s">
        <v>603</v>
      </c>
      <c r="D142" s="292"/>
      <c r="E142" s="292"/>
      <c r="F142" s="315" t="s">
        <v>546</v>
      </c>
      <c r="G142" s="292"/>
      <c r="H142" s="292" t="s">
        <v>604</v>
      </c>
      <c r="I142" s="292" t="s">
        <v>581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605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540</v>
      </c>
      <c r="D148" s="307"/>
      <c r="E148" s="307"/>
      <c r="F148" s="307" t="s">
        <v>541</v>
      </c>
      <c r="G148" s="308"/>
      <c r="H148" s="307" t="s">
        <v>55</v>
      </c>
      <c r="I148" s="307" t="s">
        <v>58</v>
      </c>
      <c r="J148" s="307" t="s">
        <v>542</v>
      </c>
      <c r="K148" s="306"/>
    </row>
    <row r="149" s="1" customFormat="1" ht="17.25" customHeight="1">
      <c r="B149" s="304"/>
      <c r="C149" s="309" t="s">
        <v>543</v>
      </c>
      <c r="D149" s="309"/>
      <c r="E149" s="309"/>
      <c r="F149" s="310" t="s">
        <v>544</v>
      </c>
      <c r="G149" s="311"/>
      <c r="H149" s="309"/>
      <c r="I149" s="309"/>
      <c r="J149" s="309" t="s">
        <v>545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549</v>
      </c>
      <c r="D151" s="292"/>
      <c r="E151" s="292"/>
      <c r="F151" s="345" t="s">
        <v>546</v>
      </c>
      <c r="G151" s="292"/>
      <c r="H151" s="344" t="s">
        <v>586</v>
      </c>
      <c r="I151" s="344" t="s">
        <v>548</v>
      </c>
      <c r="J151" s="344">
        <v>120</v>
      </c>
      <c r="K151" s="340"/>
    </row>
    <row r="152" s="1" customFormat="1" ht="15" customHeight="1">
      <c r="B152" s="317"/>
      <c r="C152" s="344" t="s">
        <v>595</v>
      </c>
      <c r="D152" s="292"/>
      <c r="E152" s="292"/>
      <c r="F152" s="345" t="s">
        <v>546</v>
      </c>
      <c r="G152" s="292"/>
      <c r="H152" s="344" t="s">
        <v>606</v>
      </c>
      <c r="I152" s="344" t="s">
        <v>548</v>
      </c>
      <c r="J152" s="344" t="s">
        <v>597</v>
      </c>
      <c r="K152" s="340"/>
    </row>
    <row r="153" s="1" customFormat="1" ht="15" customHeight="1">
      <c r="B153" s="317"/>
      <c r="C153" s="344" t="s">
        <v>494</v>
      </c>
      <c r="D153" s="292"/>
      <c r="E153" s="292"/>
      <c r="F153" s="345" t="s">
        <v>546</v>
      </c>
      <c r="G153" s="292"/>
      <c r="H153" s="344" t="s">
        <v>607</v>
      </c>
      <c r="I153" s="344" t="s">
        <v>548</v>
      </c>
      <c r="J153" s="344" t="s">
        <v>597</v>
      </c>
      <c r="K153" s="340"/>
    </row>
    <row r="154" s="1" customFormat="1" ht="15" customHeight="1">
      <c r="B154" s="317"/>
      <c r="C154" s="344" t="s">
        <v>551</v>
      </c>
      <c r="D154" s="292"/>
      <c r="E154" s="292"/>
      <c r="F154" s="345" t="s">
        <v>552</v>
      </c>
      <c r="G154" s="292"/>
      <c r="H154" s="344" t="s">
        <v>586</v>
      </c>
      <c r="I154" s="344" t="s">
        <v>548</v>
      </c>
      <c r="J154" s="344">
        <v>50</v>
      </c>
      <c r="K154" s="340"/>
    </row>
    <row r="155" s="1" customFormat="1" ht="15" customHeight="1">
      <c r="B155" s="317"/>
      <c r="C155" s="344" t="s">
        <v>554</v>
      </c>
      <c r="D155" s="292"/>
      <c r="E155" s="292"/>
      <c r="F155" s="345" t="s">
        <v>546</v>
      </c>
      <c r="G155" s="292"/>
      <c r="H155" s="344" t="s">
        <v>586</v>
      </c>
      <c r="I155" s="344" t="s">
        <v>556</v>
      </c>
      <c r="J155" s="344"/>
      <c r="K155" s="340"/>
    </row>
    <row r="156" s="1" customFormat="1" ht="15" customHeight="1">
      <c r="B156" s="317"/>
      <c r="C156" s="344" t="s">
        <v>565</v>
      </c>
      <c r="D156" s="292"/>
      <c r="E156" s="292"/>
      <c r="F156" s="345" t="s">
        <v>552</v>
      </c>
      <c r="G156" s="292"/>
      <c r="H156" s="344" t="s">
        <v>586</v>
      </c>
      <c r="I156" s="344" t="s">
        <v>548</v>
      </c>
      <c r="J156" s="344">
        <v>50</v>
      </c>
      <c r="K156" s="340"/>
    </row>
    <row r="157" s="1" customFormat="1" ht="15" customHeight="1">
      <c r="B157" s="317"/>
      <c r="C157" s="344" t="s">
        <v>573</v>
      </c>
      <c r="D157" s="292"/>
      <c r="E157" s="292"/>
      <c r="F157" s="345" t="s">
        <v>552</v>
      </c>
      <c r="G157" s="292"/>
      <c r="H157" s="344" t="s">
        <v>586</v>
      </c>
      <c r="I157" s="344" t="s">
        <v>548</v>
      </c>
      <c r="J157" s="344">
        <v>50</v>
      </c>
      <c r="K157" s="340"/>
    </row>
    <row r="158" s="1" customFormat="1" ht="15" customHeight="1">
      <c r="B158" s="317"/>
      <c r="C158" s="344" t="s">
        <v>571</v>
      </c>
      <c r="D158" s="292"/>
      <c r="E158" s="292"/>
      <c r="F158" s="345" t="s">
        <v>552</v>
      </c>
      <c r="G158" s="292"/>
      <c r="H158" s="344" t="s">
        <v>586</v>
      </c>
      <c r="I158" s="344" t="s">
        <v>548</v>
      </c>
      <c r="J158" s="344">
        <v>50</v>
      </c>
      <c r="K158" s="340"/>
    </row>
    <row r="159" s="1" customFormat="1" ht="15" customHeight="1">
      <c r="B159" s="317"/>
      <c r="C159" s="344" t="s">
        <v>90</v>
      </c>
      <c r="D159" s="292"/>
      <c r="E159" s="292"/>
      <c r="F159" s="345" t="s">
        <v>546</v>
      </c>
      <c r="G159" s="292"/>
      <c r="H159" s="344" t="s">
        <v>608</v>
      </c>
      <c r="I159" s="344" t="s">
        <v>548</v>
      </c>
      <c r="J159" s="344" t="s">
        <v>609</v>
      </c>
      <c r="K159" s="340"/>
    </row>
    <row r="160" s="1" customFormat="1" ht="15" customHeight="1">
      <c r="B160" s="317"/>
      <c r="C160" s="344" t="s">
        <v>610</v>
      </c>
      <c r="D160" s="292"/>
      <c r="E160" s="292"/>
      <c r="F160" s="345" t="s">
        <v>546</v>
      </c>
      <c r="G160" s="292"/>
      <c r="H160" s="344" t="s">
        <v>611</v>
      </c>
      <c r="I160" s="344" t="s">
        <v>581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612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540</v>
      </c>
      <c r="D166" s="307"/>
      <c r="E166" s="307"/>
      <c r="F166" s="307" t="s">
        <v>541</v>
      </c>
      <c r="G166" s="349"/>
      <c r="H166" s="350" t="s">
        <v>55</v>
      </c>
      <c r="I166" s="350" t="s">
        <v>58</v>
      </c>
      <c r="J166" s="307" t="s">
        <v>542</v>
      </c>
      <c r="K166" s="284"/>
    </row>
    <row r="167" s="1" customFormat="1" ht="17.25" customHeight="1">
      <c r="B167" s="285"/>
      <c r="C167" s="309" t="s">
        <v>543</v>
      </c>
      <c r="D167" s="309"/>
      <c r="E167" s="309"/>
      <c r="F167" s="310" t="s">
        <v>544</v>
      </c>
      <c r="G167" s="351"/>
      <c r="H167" s="352"/>
      <c r="I167" s="352"/>
      <c r="J167" s="309" t="s">
        <v>545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549</v>
      </c>
      <c r="D169" s="292"/>
      <c r="E169" s="292"/>
      <c r="F169" s="315" t="s">
        <v>546</v>
      </c>
      <c r="G169" s="292"/>
      <c r="H169" s="292" t="s">
        <v>586</v>
      </c>
      <c r="I169" s="292" t="s">
        <v>548</v>
      </c>
      <c r="J169" s="292">
        <v>120</v>
      </c>
      <c r="K169" s="340"/>
    </row>
    <row r="170" s="1" customFormat="1" ht="15" customHeight="1">
      <c r="B170" s="317"/>
      <c r="C170" s="292" t="s">
        <v>595</v>
      </c>
      <c r="D170" s="292"/>
      <c r="E170" s="292"/>
      <c r="F170" s="315" t="s">
        <v>546</v>
      </c>
      <c r="G170" s="292"/>
      <c r="H170" s="292" t="s">
        <v>596</v>
      </c>
      <c r="I170" s="292" t="s">
        <v>548</v>
      </c>
      <c r="J170" s="292" t="s">
        <v>597</v>
      </c>
      <c r="K170" s="340"/>
    </row>
    <row r="171" s="1" customFormat="1" ht="15" customHeight="1">
      <c r="B171" s="317"/>
      <c r="C171" s="292" t="s">
        <v>494</v>
      </c>
      <c r="D171" s="292"/>
      <c r="E171" s="292"/>
      <c r="F171" s="315" t="s">
        <v>546</v>
      </c>
      <c r="G171" s="292"/>
      <c r="H171" s="292" t="s">
        <v>613</v>
      </c>
      <c r="I171" s="292" t="s">
        <v>548</v>
      </c>
      <c r="J171" s="292" t="s">
        <v>597</v>
      </c>
      <c r="K171" s="340"/>
    </row>
    <row r="172" s="1" customFormat="1" ht="15" customHeight="1">
      <c r="B172" s="317"/>
      <c r="C172" s="292" t="s">
        <v>551</v>
      </c>
      <c r="D172" s="292"/>
      <c r="E172" s="292"/>
      <c r="F172" s="315" t="s">
        <v>552</v>
      </c>
      <c r="G172" s="292"/>
      <c r="H172" s="292" t="s">
        <v>613</v>
      </c>
      <c r="I172" s="292" t="s">
        <v>548</v>
      </c>
      <c r="J172" s="292">
        <v>50</v>
      </c>
      <c r="K172" s="340"/>
    </row>
    <row r="173" s="1" customFormat="1" ht="15" customHeight="1">
      <c r="B173" s="317"/>
      <c r="C173" s="292" t="s">
        <v>554</v>
      </c>
      <c r="D173" s="292"/>
      <c r="E173" s="292"/>
      <c r="F173" s="315" t="s">
        <v>546</v>
      </c>
      <c r="G173" s="292"/>
      <c r="H173" s="292" t="s">
        <v>613</v>
      </c>
      <c r="I173" s="292" t="s">
        <v>556</v>
      </c>
      <c r="J173" s="292"/>
      <c r="K173" s="340"/>
    </row>
    <row r="174" s="1" customFormat="1" ht="15" customHeight="1">
      <c r="B174" s="317"/>
      <c r="C174" s="292" t="s">
        <v>565</v>
      </c>
      <c r="D174" s="292"/>
      <c r="E174" s="292"/>
      <c r="F174" s="315" t="s">
        <v>552</v>
      </c>
      <c r="G174" s="292"/>
      <c r="H174" s="292" t="s">
        <v>613</v>
      </c>
      <c r="I174" s="292" t="s">
        <v>548</v>
      </c>
      <c r="J174" s="292">
        <v>50</v>
      </c>
      <c r="K174" s="340"/>
    </row>
    <row r="175" s="1" customFormat="1" ht="15" customHeight="1">
      <c r="B175" s="317"/>
      <c r="C175" s="292" t="s">
        <v>573</v>
      </c>
      <c r="D175" s="292"/>
      <c r="E175" s="292"/>
      <c r="F175" s="315" t="s">
        <v>552</v>
      </c>
      <c r="G175" s="292"/>
      <c r="H175" s="292" t="s">
        <v>613</v>
      </c>
      <c r="I175" s="292" t="s">
        <v>548</v>
      </c>
      <c r="J175" s="292">
        <v>50</v>
      </c>
      <c r="K175" s="340"/>
    </row>
    <row r="176" s="1" customFormat="1" ht="15" customHeight="1">
      <c r="B176" s="317"/>
      <c r="C176" s="292" t="s">
        <v>571</v>
      </c>
      <c r="D176" s="292"/>
      <c r="E176" s="292"/>
      <c r="F176" s="315" t="s">
        <v>552</v>
      </c>
      <c r="G176" s="292"/>
      <c r="H176" s="292" t="s">
        <v>613</v>
      </c>
      <c r="I176" s="292" t="s">
        <v>548</v>
      </c>
      <c r="J176" s="292">
        <v>50</v>
      </c>
      <c r="K176" s="340"/>
    </row>
    <row r="177" s="1" customFormat="1" ht="15" customHeight="1">
      <c r="B177" s="317"/>
      <c r="C177" s="292" t="s">
        <v>103</v>
      </c>
      <c r="D177" s="292"/>
      <c r="E177" s="292"/>
      <c r="F177" s="315" t="s">
        <v>546</v>
      </c>
      <c r="G177" s="292"/>
      <c r="H177" s="292" t="s">
        <v>614</v>
      </c>
      <c r="I177" s="292" t="s">
        <v>615</v>
      </c>
      <c r="J177" s="292"/>
      <c r="K177" s="340"/>
    </row>
    <row r="178" s="1" customFormat="1" ht="15" customHeight="1">
      <c r="B178" s="317"/>
      <c r="C178" s="292" t="s">
        <v>58</v>
      </c>
      <c r="D178" s="292"/>
      <c r="E178" s="292"/>
      <c r="F178" s="315" t="s">
        <v>546</v>
      </c>
      <c r="G178" s="292"/>
      <c r="H178" s="292" t="s">
        <v>616</v>
      </c>
      <c r="I178" s="292" t="s">
        <v>617</v>
      </c>
      <c r="J178" s="292">
        <v>1</v>
      </c>
      <c r="K178" s="340"/>
    </row>
    <row r="179" s="1" customFormat="1" ht="15" customHeight="1">
      <c r="B179" s="317"/>
      <c r="C179" s="292" t="s">
        <v>54</v>
      </c>
      <c r="D179" s="292"/>
      <c r="E179" s="292"/>
      <c r="F179" s="315" t="s">
        <v>546</v>
      </c>
      <c r="G179" s="292"/>
      <c r="H179" s="292" t="s">
        <v>618</v>
      </c>
      <c r="I179" s="292" t="s">
        <v>548</v>
      </c>
      <c r="J179" s="292">
        <v>20</v>
      </c>
      <c r="K179" s="340"/>
    </row>
    <row r="180" s="1" customFormat="1" ht="15" customHeight="1">
      <c r="B180" s="317"/>
      <c r="C180" s="292" t="s">
        <v>55</v>
      </c>
      <c r="D180" s="292"/>
      <c r="E180" s="292"/>
      <c r="F180" s="315" t="s">
        <v>546</v>
      </c>
      <c r="G180" s="292"/>
      <c r="H180" s="292" t="s">
        <v>619</v>
      </c>
      <c r="I180" s="292" t="s">
        <v>548</v>
      </c>
      <c r="J180" s="292">
        <v>255</v>
      </c>
      <c r="K180" s="340"/>
    </row>
    <row r="181" s="1" customFormat="1" ht="15" customHeight="1">
      <c r="B181" s="317"/>
      <c r="C181" s="292" t="s">
        <v>104</v>
      </c>
      <c r="D181" s="292"/>
      <c r="E181" s="292"/>
      <c r="F181" s="315" t="s">
        <v>546</v>
      </c>
      <c r="G181" s="292"/>
      <c r="H181" s="292" t="s">
        <v>510</v>
      </c>
      <c r="I181" s="292" t="s">
        <v>548</v>
      </c>
      <c r="J181" s="292">
        <v>10</v>
      </c>
      <c r="K181" s="340"/>
    </row>
    <row r="182" s="1" customFormat="1" ht="15" customHeight="1">
      <c r="B182" s="317"/>
      <c r="C182" s="292" t="s">
        <v>105</v>
      </c>
      <c r="D182" s="292"/>
      <c r="E182" s="292"/>
      <c r="F182" s="315" t="s">
        <v>546</v>
      </c>
      <c r="G182" s="292"/>
      <c r="H182" s="292" t="s">
        <v>620</v>
      </c>
      <c r="I182" s="292" t="s">
        <v>581</v>
      </c>
      <c r="J182" s="292"/>
      <c r="K182" s="340"/>
    </row>
    <row r="183" s="1" customFormat="1" ht="15" customHeight="1">
      <c r="B183" s="317"/>
      <c r="C183" s="292" t="s">
        <v>621</v>
      </c>
      <c r="D183" s="292"/>
      <c r="E183" s="292"/>
      <c r="F183" s="315" t="s">
        <v>546</v>
      </c>
      <c r="G183" s="292"/>
      <c r="H183" s="292" t="s">
        <v>622</v>
      </c>
      <c r="I183" s="292" t="s">
        <v>581</v>
      </c>
      <c r="J183" s="292"/>
      <c r="K183" s="340"/>
    </row>
    <row r="184" s="1" customFormat="1" ht="15" customHeight="1">
      <c r="B184" s="317"/>
      <c r="C184" s="292" t="s">
        <v>610</v>
      </c>
      <c r="D184" s="292"/>
      <c r="E184" s="292"/>
      <c r="F184" s="315" t="s">
        <v>546</v>
      </c>
      <c r="G184" s="292"/>
      <c r="H184" s="292" t="s">
        <v>623</v>
      </c>
      <c r="I184" s="292" t="s">
        <v>581</v>
      </c>
      <c r="J184" s="292"/>
      <c r="K184" s="340"/>
    </row>
    <row r="185" s="1" customFormat="1" ht="15" customHeight="1">
      <c r="B185" s="317"/>
      <c r="C185" s="292" t="s">
        <v>107</v>
      </c>
      <c r="D185" s="292"/>
      <c r="E185" s="292"/>
      <c r="F185" s="315" t="s">
        <v>552</v>
      </c>
      <c r="G185" s="292"/>
      <c r="H185" s="292" t="s">
        <v>624</v>
      </c>
      <c r="I185" s="292" t="s">
        <v>548</v>
      </c>
      <c r="J185" s="292">
        <v>50</v>
      </c>
      <c r="K185" s="340"/>
    </row>
    <row r="186" s="1" customFormat="1" ht="15" customHeight="1">
      <c r="B186" s="317"/>
      <c r="C186" s="292" t="s">
        <v>625</v>
      </c>
      <c r="D186" s="292"/>
      <c r="E186" s="292"/>
      <c r="F186" s="315" t="s">
        <v>552</v>
      </c>
      <c r="G186" s="292"/>
      <c r="H186" s="292" t="s">
        <v>626</v>
      </c>
      <c r="I186" s="292" t="s">
        <v>627</v>
      </c>
      <c r="J186" s="292"/>
      <c r="K186" s="340"/>
    </row>
    <row r="187" s="1" customFormat="1" ht="15" customHeight="1">
      <c r="B187" s="317"/>
      <c r="C187" s="292" t="s">
        <v>628</v>
      </c>
      <c r="D187" s="292"/>
      <c r="E187" s="292"/>
      <c r="F187" s="315" t="s">
        <v>552</v>
      </c>
      <c r="G187" s="292"/>
      <c r="H187" s="292" t="s">
        <v>629</v>
      </c>
      <c r="I187" s="292" t="s">
        <v>627</v>
      </c>
      <c r="J187" s="292"/>
      <c r="K187" s="340"/>
    </row>
    <row r="188" s="1" customFormat="1" ht="15" customHeight="1">
      <c r="B188" s="317"/>
      <c r="C188" s="292" t="s">
        <v>630</v>
      </c>
      <c r="D188" s="292"/>
      <c r="E188" s="292"/>
      <c r="F188" s="315" t="s">
        <v>552</v>
      </c>
      <c r="G188" s="292"/>
      <c r="H188" s="292" t="s">
        <v>631</v>
      </c>
      <c r="I188" s="292" t="s">
        <v>627</v>
      </c>
      <c r="J188" s="292"/>
      <c r="K188" s="340"/>
    </row>
    <row r="189" s="1" customFormat="1" ht="15" customHeight="1">
      <c r="B189" s="317"/>
      <c r="C189" s="353" t="s">
        <v>632</v>
      </c>
      <c r="D189" s="292"/>
      <c r="E189" s="292"/>
      <c r="F189" s="315" t="s">
        <v>552</v>
      </c>
      <c r="G189" s="292"/>
      <c r="H189" s="292" t="s">
        <v>633</v>
      </c>
      <c r="I189" s="292" t="s">
        <v>634</v>
      </c>
      <c r="J189" s="354" t="s">
        <v>635</v>
      </c>
      <c r="K189" s="340"/>
    </row>
    <row r="190" s="17" customFormat="1" ht="15" customHeight="1">
      <c r="B190" s="355"/>
      <c r="C190" s="356" t="s">
        <v>636</v>
      </c>
      <c r="D190" s="357"/>
      <c r="E190" s="357"/>
      <c r="F190" s="358" t="s">
        <v>552</v>
      </c>
      <c r="G190" s="357"/>
      <c r="H190" s="357" t="s">
        <v>637</v>
      </c>
      <c r="I190" s="357" t="s">
        <v>634</v>
      </c>
      <c r="J190" s="359" t="s">
        <v>635</v>
      </c>
      <c r="K190" s="360"/>
    </row>
    <row r="191" s="1" customFormat="1" ht="15" customHeight="1">
      <c r="B191" s="317"/>
      <c r="C191" s="353" t="s">
        <v>43</v>
      </c>
      <c r="D191" s="292"/>
      <c r="E191" s="292"/>
      <c r="F191" s="315" t="s">
        <v>546</v>
      </c>
      <c r="G191" s="292"/>
      <c r="H191" s="289" t="s">
        <v>638</v>
      </c>
      <c r="I191" s="292" t="s">
        <v>639</v>
      </c>
      <c r="J191" s="292"/>
      <c r="K191" s="340"/>
    </row>
    <row r="192" s="1" customFormat="1" ht="15" customHeight="1">
      <c r="B192" s="317"/>
      <c r="C192" s="353" t="s">
        <v>640</v>
      </c>
      <c r="D192" s="292"/>
      <c r="E192" s="292"/>
      <c r="F192" s="315" t="s">
        <v>546</v>
      </c>
      <c r="G192" s="292"/>
      <c r="H192" s="292" t="s">
        <v>641</v>
      </c>
      <c r="I192" s="292" t="s">
        <v>581</v>
      </c>
      <c r="J192" s="292"/>
      <c r="K192" s="340"/>
    </row>
    <row r="193" s="1" customFormat="1" ht="15" customHeight="1">
      <c r="B193" s="317"/>
      <c r="C193" s="353" t="s">
        <v>642</v>
      </c>
      <c r="D193" s="292"/>
      <c r="E193" s="292"/>
      <c r="F193" s="315" t="s">
        <v>546</v>
      </c>
      <c r="G193" s="292"/>
      <c r="H193" s="292" t="s">
        <v>643</v>
      </c>
      <c r="I193" s="292" t="s">
        <v>581</v>
      </c>
      <c r="J193" s="292"/>
      <c r="K193" s="340"/>
    </row>
    <row r="194" s="1" customFormat="1" ht="15" customHeight="1">
      <c r="B194" s="317"/>
      <c r="C194" s="353" t="s">
        <v>644</v>
      </c>
      <c r="D194" s="292"/>
      <c r="E194" s="292"/>
      <c r="F194" s="315" t="s">
        <v>552</v>
      </c>
      <c r="G194" s="292"/>
      <c r="H194" s="292" t="s">
        <v>645</v>
      </c>
      <c r="I194" s="292" t="s">
        <v>581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646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647</v>
      </c>
      <c r="D201" s="362"/>
      <c r="E201" s="362"/>
      <c r="F201" s="362" t="s">
        <v>648</v>
      </c>
      <c r="G201" s="363"/>
      <c r="H201" s="362" t="s">
        <v>649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639</v>
      </c>
      <c r="D203" s="292"/>
      <c r="E203" s="292"/>
      <c r="F203" s="315" t="s">
        <v>44</v>
      </c>
      <c r="G203" s="292"/>
      <c r="H203" s="292" t="s">
        <v>650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45</v>
      </c>
      <c r="G204" s="292"/>
      <c r="H204" s="292" t="s">
        <v>651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48</v>
      </c>
      <c r="G205" s="292"/>
      <c r="H205" s="292" t="s">
        <v>652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46</v>
      </c>
      <c r="G206" s="292"/>
      <c r="H206" s="292" t="s">
        <v>653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47</v>
      </c>
      <c r="G207" s="292"/>
      <c r="H207" s="292" t="s">
        <v>654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593</v>
      </c>
      <c r="D209" s="292"/>
      <c r="E209" s="292"/>
      <c r="F209" s="315" t="s">
        <v>487</v>
      </c>
      <c r="G209" s="292"/>
      <c r="H209" s="292" t="s">
        <v>655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490</v>
      </c>
      <c r="G210" s="292"/>
      <c r="H210" s="292" t="s">
        <v>491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80</v>
      </c>
      <c r="G211" s="292"/>
      <c r="H211" s="292" t="s">
        <v>656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83</v>
      </c>
      <c r="G212" s="353"/>
      <c r="H212" s="344" t="s">
        <v>84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492</v>
      </c>
      <c r="G213" s="353"/>
      <c r="H213" s="344" t="s">
        <v>467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617</v>
      </c>
      <c r="D215" s="292"/>
      <c r="E215" s="292"/>
      <c r="F215" s="315">
        <v>1</v>
      </c>
      <c r="G215" s="353"/>
      <c r="H215" s="344" t="s">
        <v>657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658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659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660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2024-07-30T06:05:52Z</dcterms:created>
  <dcterms:modified xsi:type="dcterms:W3CDTF">2024-07-30T06:05:54Z</dcterms:modified>
</cp:coreProperties>
</file>